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xr:revisionPtr revIDLastSave="0" documentId="13_ncr:1_{B057F3CF-33A5-4E62-8118-57369DF2FD1E}" xr6:coauthVersionLast="36" xr6:coauthVersionMax="36" xr10:uidLastSave="{00000000-0000-0000-0000-000000000000}"/>
  <bookViews>
    <workbookView xWindow="0" yWindow="0" windowWidth="28800" windowHeight="12150" xr2:uid="{00000000-000D-0000-FFFF-FFFF00000000}"/>
  </bookViews>
  <sheets>
    <sheet name="План" sheetId="1" r:id="rId1"/>
  </sheets>
  <definedNames>
    <definedName name="_xlnm._FilterDatabase" localSheetId="0" hidden="1">План!$A$3:$O$137</definedName>
  </definedNames>
  <calcPr calcId="191029"/>
</workbook>
</file>

<file path=xl/calcChain.xml><?xml version="1.0" encoding="utf-8"?>
<calcChain xmlns="http://schemas.openxmlformats.org/spreadsheetml/2006/main">
  <c r="H136" i="1" l="1"/>
  <c r="J136" i="1" s="1"/>
  <c r="K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K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6" i="1"/>
  <c r="J116" i="1" s="1"/>
  <c r="H115" i="1"/>
  <c r="J115" i="1" s="1"/>
  <c r="H112" i="1"/>
  <c r="J112" i="1" s="1"/>
  <c r="H111" i="1"/>
  <c r="J111" i="1" s="1"/>
  <c r="H110" i="1"/>
  <c r="J110" i="1" s="1"/>
  <c r="H109" i="1"/>
  <c r="J109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L96" i="1" s="1"/>
  <c r="H95" i="1"/>
  <c r="J95" i="1" s="1"/>
  <c r="H94" i="1"/>
  <c r="J94" i="1" s="1"/>
  <c r="H93" i="1"/>
  <c r="J93" i="1" s="1"/>
  <c r="H92" i="1"/>
  <c r="J92" i="1" s="1"/>
  <c r="H91" i="1"/>
  <c r="J91" i="1" s="1"/>
  <c r="L91" i="1" s="1"/>
  <c r="H90" i="1"/>
  <c r="J90" i="1" s="1"/>
  <c r="H89" i="1"/>
  <c r="J89" i="1" s="1"/>
  <c r="H88" i="1"/>
  <c r="J88" i="1" s="1"/>
  <c r="H87" i="1"/>
  <c r="J87" i="1" s="1"/>
  <c r="K87" i="1" s="1"/>
  <c r="H86" i="1"/>
  <c r="J86" i="1" s="1"/>
  <c r="L86" i="1" s="1"/>
  <c r="H85" i="1"/>
  <c r="J85" i="1" s="1"/>
  <c r="H84" i="1"/>
  <c r="J84" i="1" s="1"/>
  <c r="H83" i="1"/>
  <c r="J83" i="1" s="1"/>
  <c r="N83" i="1" s="1"/>
  <c r="H82" i="1"/>
  <c r="J82" i="1" s="1"/>
  <c r="H80" i="1"/>
  <c r="J80" i="1" s="1"/>
  <c r="H79" i="1"/>
  <c r="J79" i="1" s="1"/>
  <c r="H78" i="1"/>
  <c r="J78" i="1" s="1"/>
  <c r="H77" i="1"/>
  <c r="J77" i="1" s="1"/>
  <c r="L77" i="1" s="1"/>
  <c r="H76" i="1"/>
  <c r="J76" i="1" s="1"/>
  <c r="H75" i="1"/>
  <c r="J75" i="1" s="1"/>
  <c r="H74" i="1"/>
  <c r="J74" i="1" s="1"/>
  <c r="K74" i="1" s="1"/>
  <c r="H73" i="1"/>
  <c r="J73" i="1" s="1"/>
  <c r="N73" i="1" s="1"/>
  <c r="H72" i="1"/>
  <c r="J72" i="1" s="1"/>
  <c r="H70" i="1"/>
  <c r="J70" i="1" s="1"/>
  <c r="N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K62" i="1" s="1"/>
  <c r="H61" i="1"/>
  <c r="J61" i="1" s="1"/>
  <c r="H60" i="1"/>
  <c r="J60" i="1" s="1"/>
  <c r="H59" i="1"/>
  <c r="J59" i="1" s="1"/>
  <c r="H57" i="1"/>
  <c r="J57" i="1" s="1"/>
  <c r="N57" i="1" s="1"/>
  <c r="H56" i="1"/>
  <c r="J56" i="1" s="1"/>
  <c r="H55" i="1"/>
  <c r="J55" i="1" s="1"/>
  <c r="N55" i="1" s="1"/>
  <c r="H54" i="1"/>
  <c r="J54" i="1" s="1"/>
  <c r="H53" i="1"/>
  <c r="J53" i="1" s="1"/>
  <c r="N53" i="1" s="1"/>
  <c r="H52" i="1"/>
  <c r="J52" i="1" s="1"/>
  <c r="H51" i="1"/>
  <c r="J51" i="1" s="1"/>
  <c r="N51" i="1" s="1"/>
  <c r="H50" i="1"/>
  <c r="J50" i="1" s="1"/>
  <c r="M50" i="1" s="1"/>
  <c r="H49" i="1"/>
  <c r="J49" i="1" s="1"/>
  <c r="H48" i="1"/>
  <c r="J48" i="1" s="1"/>
  <c r="H47" i="1"/>
  <c r="J47" i="1" s="1"/>
  <c r="H46" i="1"/>
  <c r="J46" i="1" s="1"/>
  <c r="N46" i="1" s="1"/>
  <c r="H44" i="1"/>
  <c r="J44" i="1" s="1"/>
  <c r="N44" i="1" s="1"/>
  <c r="H43" i="1"/>
  <c r="J43" i="1" s="1"/>
  <c r="N43" i="1" s="1"/>
  <c r="H42" i="1"/>
  <c r="J42" i="1" s="1"/>
  <c r="H41" i="1"/>
  <c r="J41" i="1" s="1"/>
  <c r="M41" i="1" s="1"/>
  <c r="H40" i="1"/>
  <c r="J40" i="1" s="1"/>
  <c r="N40" i="1" s="1"/>
  <c r="H39" i="1"/>
  <c r="J39" i="1" s="1"/>
  <c r="M39" i="1" s="1"/>
  <c r="H38" i="1"/>
  <c r="J38" i="1" s="1"/>
  <c r="N38" i="1" s="1"/>
  <c r="H37" i="1"/>
  <c r="J37" i="1" s="1"/>
  <c r="K37" i="1" s="1"/>
  <c r="H36" i="1"/>
  <c r="J36" i="1" s="1"/>
  <c r="N36" i="1" s="1"/>
  <c r="H35" i="1"/>
  <c r="J35" i="1" s="1"/>
  <c r="H34" i="1"/>
  <c r="J34" i="1" s="1"/>
  <c r="M34" i="1" s="1"/>
  <c r="H33" i="1"/>
  <c r="J33" i="1" s="1"/>
  <c r="H32" i="1"/>
  <c r="J32" i="1" s="1"/>
  <c r="H31" i="1"/>
  <c r="J31" i="1" s="1"/>
  <c r="H30" i="1"/>
  <c r="J30" i="1" s="1"/>
  <c r="M30" i="1" s="1"/>
  <c r="H29" i="1"/>
  <c r="J29" i="1" s="1"/>
  <c r="H28" i="1"/>
  <c r="J28" i="1" s="1"/>
  <c r="H25" i="1"/>
  <c r="J25" i="1" s="1"/>
  <c r="H24" i="1"/>
  <c r="J24" i="1" s="1"/>
  <c r="H22" i="1"/>
  <c r="J22" i="1" s="1"/>
  <c r="H20" i="1"/>
  <c r="J20" i="1" s="1"/>
  <c r="N20" i="1" s="1"/>
  <c r="H19" i="1"/>
  <c r="J19" i="1" s="1"/>
  <c r="H18" i="1"/>
  <c r="J18" i="1" s="1"/>
  <c r="H17" i="1"/>
  <c r="J17" i="1" s="1"/>
  <c r="H16" i="1"/>
  <c r="J16" i="1" s="1"/>
  <c r="H15" i="1"/>
  <c r="J15" i="1" s="1"/>
  <c r="H12" i="1"/>
  <c r="J12" i="1" s="1"/>
  <c r="M12" i="1" s="1"/>
  <c r="H11" i="1"/>
  <c r="J11" i="1" s="1"/>
  <c r="N11" i="1" s="1"/>
  <c r="H10" i="1"/>
  <c r="J10" i="1" s="1"/>
  <c r="M10" i="1" s="1"/>
  <c r="H9" i="1"/>
  <c r="J9" i="1" s="1"/>
  <c r="H6" i="1"/>
  <c r="J6" i="1" s="1"/>
  <c r="N37" i="1" l="1"/>
  <c r="K70" i="1"/>
  <c r="K41" i="1"/>
  <c r="K96" i="1"/>
  <c r="L41" i="1"/>
  <c r="N41" i="1"/>
  <c r="L62" i="1"/>
  <c r="K10" i="1"/>
  <c r="N39" i="1"/>
  <c r="K55" i="1"/>
  <c r="L55" i="1"/>
  <c r="K86" i="1"/>
  <c r="L40" i="1"/>
  <c r="M24" i="1"/>
  <c r="N24" i="1"/>
  <c r="L24" i="1"/>
  <c r="K24" i="1"/>
  <c r="N17" i="1"/>
  <c r="K17" i="1"/>
  <c r="M28" i="1"/>
  <c r="N28" i="1"/>
  <c r="L28" i="1"/>
  <c r="K28" i="1"/>
  <c r="N18" i="1"/>
  <c r="L18" i="1"/>
  <c r="K18" i="1"/>
  <c r="M32" i="1"/>
  <c r="K32" i="1"/>
  <c r="N32" i="1"/>
  <c r="L32" i="1"/>
  <c r="N15" i="1"/>
  <c r="K15" i="1"/>
  <c r="N10" i="1"/>
  <c r="K20" i="1"/>
  <c r="K36" i="1"/>
  <c r="K46" i="1"/>
  <c r="L20" i="1"/>
  <c r="L36" i="1"/>
  <c r="L46" i="1"/>
  <c r="K11" i="1"/>
  <c r="K30" i="1"/>
  <c r="L37" i="1"/>
  <c r="L30" i="1"/>
  <c r="N30" i="1"/>
  <c r="K34" i="1"/>
  <c r="K53" i="1"/>
  <c r="L70" i="1"/>
  <c r="K77" i="1"/>
  <c r="L34" i="1"/>
  <c r="L53" i="1"/>
  <c r="M70" i="1"/>
  <c r="K91" i="1"/>
  <c r="N34" i="1"/>
  <c r="M53" i="1"/>
  <c r="L44" i="1"/>
  <c r="M73" i="1"/>
  <c r="M44" i="1"/>
  <c r="M6" i="1"/>
  <c r="L6" i="1"/>
  <c r="N6" i="1"/>
  <c r="K6" i="1"/>
  <c r="N99" i="1"/>
  <c r="L99" i="1"/>
  <c r="K99" i="1"/>
  <c r="M99" i="1"/>
  <c r="N9" i="1"/>
  <c r="M9" i="1"/>
  <c r="L9" i="1"/>
  <c r="K9" i="1"/>
  <c r="N110" i="1"/>
  <c r="M110" i="1"/>
  <c r="L110" i="1"/>
  <c r="K110" i="1"/>
  <c r="L11" i="1"/>
  <c r="M11" i="1"/>
  <c r="K12" i="1"/>
  <c r="L12" i="1"/>
  <c r="N12" i="1"/>
  <c r="L10" i="1"/>
  <c r="N19" i="1"/>
  <c r="M19" i="1"/>
  <c r="L19" i="1"/>
  <c r="K19" i="1"/>
  <c r="N35" i="1"/>
  <c r="M35" i="1"/>
  <c r="L35" i="1"/>
  <c r="K35" i="1"/>
  <c r="N80" i="1"/>
  <c r="L80" i="1"/>
  <c r="M80" i="1"/>
  <c r="K80" i="1"/>
  <c r="N16" i="1"/>
  <c r="M16" i="1"/>
  <c r="L16" i="1"/>
  <c r="K16" i="1"/>
  <c r="N63" i="1"/>
  <c r="L63" i="1"/>
  <c r="M63" i="1"/>
  <c r="K63" i="1"/>
  <c r="N134" i="1"/>
  <c r="M134" i="1"/>
  <c r="L134" i="1"/>
  <c r="K134" i="1"/>
  <c r="N29" i="1"/>
  <c r="M29" i="1"/>
  <c r="L29" i="1"/>
  <c r="K29" i="1"/>
  <c r="N67" i="1"/>
  <c r="M67" i="1"/>
  <c r="L67" i="1"/>
  <c r="K67" i="1"/>
  <c r="L103" i="1"/>
  <c r="K103" i="1"/>
  <c r="N103" i="1"/>
  <c r="M103" i="1"/>
  <c r="N68" i="1"/>
  <c r="L68" i="1"/>
  <c r="M68" i="1"/>
  <c r="K68" i="1"/>
  <c r="N94" i="1"/>
  <c r="M94" i="1"/>
  <c r="L94" i="1"/>
  <c r="K94" i="1"/>
  <c r="N33" i="1"/>
  <c r="M33" i="1"/>
  <c r="L33" i="1"/>
  <c r="K33" i="1"/>
  <c r="N47" i="1"/>
  <c r="M47" i="1"/>
  <c r="L47" i="1"/>
  <c r="K47" i="1"/>
  <c r="N82" i="1"/>
  <c r="M82" i="1"/>
  <c r="L82" i="1"/>
  <c r="K82" i="1"/>
  <c r="N116" i="1"/>
  <c r="M116" i="1"/>
  <c r="L116" i="1"/>
  <c r="K116" i="1"/>
  <c r="N22" i="1"/>
  <c r="M22" i="1"/>
  <c r="L22" i="1"/>
  <c r="K22" i="1"/>
  <c r="N48" i="1"/>
  <c r="M48" i="1"/>
  <c r="L48" i="1"/>
  <c r="K48" i="1"/>
  <c r="N60" i="1"/>
  <c r="M60" i="1"/>
  <c r="L60" i="1"/>
  <c r="K60" i="1"/>
  <c r="N89" i="1"/>
  <c r="L89" i="1"/>
  <c r="K89" i="1"/>
  <c r="M89" i="1"/>
  <c r="N105" i="1"/>
  <c r="M105" i="1"/>
  <c r="L105" i="1"/>
  <c r="K105" i="1"/>
  <c r="N49" i="1"/>
  <c r="M49" i="1"/>
  <c r="L49" i="1"/>
  <c r="K49" i="1"/>
  <c r="N25" i="1"/>
  <c r="M25" i="1"/>
  <c r="L25" i="1"/>
  <c r="K25" i="1"/>
  <c r="N42" i="1"/>
  <c r="M42" i="1"/>
  <c r="L42" i="1"/>
  <c r="K42" i="1"/>
  <c r="N64" i="1"/>
  <c r="M64" i="1"/>
  <c r="L64" i="1"/>
  <c r="K64" i="1"/>
  <c r="N31" i="1"/>
  <c r="M31" i="1"/>
  <c r="L31" i="1"/>
  <c r="K31" i="1"/>
  <c r="N78" i="1"/>
  <c r="M78" i="1"/>
  <c r="L78" i="1"/>
  <c r="K78" i="1"/>
  <c r="N109" i="1"/>
  <c r="M109" i="1"/>
  <c r="L109" i="1"/>
  <c r="K109" i="1"/>
  <c r="M37" i="1"/>
  <c r="N50" i="1"/>
  <c r="K50" i="1"/>
  <c r="N54" i="1"/>
  <c r="M54" i="1"/>
  <c r="L54" i="1"/>
  <c r="K54" i="1"/>
  <c r="L83" i="1"/>
  <c r="K83" i="1"/>
  <c r="N97" i="1"/>
  <c r="M97" i="1"/>
  <c r="L97" i="1"/>
  <c r="N125" i="1"/>
  <c r="M125" i="1"/>
  <c r="L125" i="1"/>
  <c r="K125" i="1"/>
  <c r="N135" i="1"/>
  <c r="M135" i="1"/>
  <c r="L135" i="1"/>
  <c r="K135" i="1"/>
  <c r="L50" i="1"/>
  <c r="N65" i="1"/>
  <c r="M65" i="1"/>
  <c r="L65" i="1"/>
  <c r="K65" i="1"/>
  <c r="N74" i="1"/>
  <c r="M74" i="1"/>
  <c r="L74" i="1"/>
  <c r="N79" i="1"/>
  <c r="M79" i="1"/>
  <c r="L79" i="1"/>
  <c r="K79" i="1"/>
  <c r="M83" i="1"/>
  <c r="N87" i="1"/>
  <c r="M87" i="1"/>
  <c r="L87" i="1"/>
  <c r="K97" i="1"/>
  <c r="N126" i="1"/>
  <c r="M126" i="1"/>
  <c r="L126" i="1"/>
  <c r="K126" i="1"/>
  <c r="N136" i="1"/>
  <c r="M136" i="1"/>
  <c r="L136" i="1"/>
  <c r="K40" i="1"/>
  <c r="N98" i="1"/>
  <c r="M98" i="1"/>
  <c r="L98" i="1"/>
  <c r="K98" i="1"/>
  <c r="N111" i="1"/>
  <c r="M111" i="1"/>
  <c r="L111" i="1"/>
  <c r="K111" i="1"/>
  <c r="N127" i="1"/>
  <c r="M127" i="1"/>
  <c r="L127" i="1"/>
  <c r="K127" i="1"/>
  <c r="N61" i="1"/>
  <c r="M61" i="1"/>
  <c r="L61" i="1"/>
  <c r="K61" i="1"/>
  <c r="N75" i="1"/>
  <c r="M75" i="1"/>
  <c r="L75" i="1"/>
  <c r="K75" i="1"/>
  <c r="N84" i="1"/>
  <c r="M84" i="1"/>
  <c r="L84" i="1"/>
  <c r="N88" i="1"/>
  <c r="M88" i="1"/>
  <c r="L88" i="1"/>
  <c r="K88" i="1"/>
  <c r="N92" i="1"/>
  <c r="M92" i="1"/>
  <c r="L92" i="1"/>
  <c r="N104" i="1"/>
  <c r="M104" i="1"/>
  <c r="L104" i="1"/>
  <c r="K104" i="1"/>
  <c r="N118" i="1"/>
  <c r="M118" i="1"/>
  <c r="L118" i="1"/>
  <c r="K118" i="1"/>
  <c r="N128" i="1"/>
  <c r="M128" i="1"/>
  <c r="L128" i="1"/>
  <c r="K128" i="1"/>
  <c r="K38" i="1"/>
  <c r="M40" i="1"/>
  <c r="K43" i="1"/>
  <c r="M46" i="1"/>
  <c r="K51" i="1"/>
  <c r="M55" i="1"/>
  <c r="N62" i="1"/>
  <c r="M62" i="1"/>
  <c r="N69" i="1"/>
  <c r="M69" i="1"/>
  <c r="L69" i="1"/>
  <c r="K69" i="1"/>
  <c r="K84" i="1"/>
  <c r="K92" i="1"/>
  <c r="L119" i="1"/>
  <c r="K119" i="1"/>
  <c r="N119" i="1"/>
  <c r="N129" i="1"/>
  <c r="M129" i="1"/>
  <c r="L129" i="1"/>
  <c r="L38" i="1"/>
  <c r="L43" i="1"/>
  <c r="L51" i="1"/>
  <c r="N56" i="1"/>
  <c r="M56" i="1"/>
  <c r="L56" i="1"/>
  <c r="K56" i="1"/>
  <c r="N85" i="1"/>
  <c r="M85" i="1"/>
  <c r="L85" i="1"/>
  <c r="K85" i="1"/>
  <c r="N93" i="1"/>
  <c r="M93" i="1"/>
  <c r="L93" i="1"/>
  <c r="K93" i="1"/>
  <c r="M119" i="1"/>
  <c r="K129" i="1"/>
  <c r="M38" i="1"/>
  <c r="M43" i="1"/>
  <c r="M51" i="1"/>
  <c r="N52" i="1"/>
  <c r="L52" i="1"/>
  <c r="K52" i="1"/>
  <c r="N100" i="1"/>
  <c r="M100" i="1"/>
  <c r="L100" i="1"/>
  <c r="K100" i="1"/>
  <c r="N106" i="1"/>
  <c r="M106" i="1"/>
  <c r="L106" i="1"/>
  <c r="K106" i="1"/>
  <c r="N112" i="1"/>
  <c r="M112" i="1"/>
  <c r="L112" i="1"/>
  <c r="K112" i="1"/>
  <c r="N120" i="1"/>
  <c r="M120" i="1"/>
  <c r="L120" i="1"/>
  <c r="K120" i="1"/>
  <c r="N130" i="1"/>
  <c r="M130" i="1"/>
  <c r="L130" i="1"/>
  <c r="K130" i="1"/>
  <c r="L15" i="1"/>
  <c r="L17" i="1"/>
  <c r="M52" i="1"/>
  <c r="K57" i="1"/>
  <c r="N76" i="1"/>
  <c r="M76" i="1"/>
  <c r="L76" i="1"/>
  <c r="K76" i="1"/>
  <c r="N90" i="1"/>
  <c r="M90" i="1"/>
  <c r="L90" i="1"/>
  <c r="K90" i="1"/>
  <c r="N101" i="1"/>
  <c r="M101" i="1"/>
  <c r="N107" i="1"/>
  <c r="M107" i="1"/>
  <c r="N121" i="1"/>
  <c r="M121" i="1"/>
  <c r="L121" i="1"/>
  <c r="K121" i="1"/>
  <c r="L131" i="1"/>
  <c r="K131" i="1"/>
  <c r="N131" i="1"/>
  <c r="M15" i="1"/>
  <c r="M17" i="1"/>
  <c r="M18" i="1"/>
  <c r="M20" i="1"/>
  <c r="M36" i="1"/>
  <c r="K39" i="1"/>
  <c r="L57" i="1"/>
  <c r="N77" i="1"/>
  <c r="M77" i="1"/>
  <c r="N91" i="1"/>
  <c r="M91" i="1"/>
  <c r="N95" i="1"/>
  <c r="M95" i="1"/>
  <c r="L95" i="1"/>
  <c r="K95" i="1"/>
  <c r="K101" i="1"/>
  <c r="K107" i="1"/>
  <c r="N122" i="1"/>
  <c r="M122" i="1"/>
  <c r="L122" i="1"/>
  <c r="K122" i="1"/>
  <c r="M131" i="1"/>
  <c r="L39" i="1"/>
  <c r="M57" i="1"/>
  <c r="N66" i="1"/>
  <c r="M66" i="1"/>
  <c r="L66" i="1"/>
  <c r="N72" i="1"/>
  <c r="M72" i="1"/>
  <c r="L72" i="1"/>
  <c r="K72" i="1"/>
  <c r="N96" i="1"/>
  <c r="M96" i="1"/>
  <c r="L101" i="1"/>
  <c r="L107" i="1"/>
  <c r="N123" i="1"/>
  <c r="M123" i="1"/>
  <c r="L123" i="1"/>
  <c r="K123" i="1"/>
  <c r="N132" i="1"/>
  <c r="M132" i="1"/>
  <c r="L132" i="1"/>
  <c r="K132" i="1"/>
  <c r="K44" i="1"/>
  <c r="N59" i="1"/>
  <c r="M59" i="1"/>
  <c r="L59" i="1"/>
  <c r="K59" i="1"/>
  <c r="K66" i="1"/>
  <c r="L73" i="1"/>
  <c r="K73" i="1"/>
  <c r="N86" i="1"/>
  <c r="M86" i="1"/>
  <c r="N102" i="1"/>
  <c r="M102" i="1"/>
  <c r="L102" i="1"/>
  <c r="K102" i="1"/>
  <c r="N115" i="1"/>
  <c r="M115" i="1"/>
  <c r="L115" i="1"/>
  <c r="K115" i="1"/>
  <c r="N124" i="1"/>
  <c r="M124" i="1"/>
  <c r="L124" i="1"/>
  <c r="N133" i="1"/>
  <c r="M133" i="1"/>
  <c r="L133" i="1"/>
  <c r="K133" i="1"/>
</calcChain>
</file>

<file path=xl/sharedStrings.xml><?xml version="1.0" encoding="utf-8"?>
<sst xmlns="http://schemas.openxmlformats.org/spreadsheetml/2006/main" count="397" uniqueCount="223">
  <si>
    <t xml:space="preserve"> Код АТХ</t>
  </si>
  <si>
    <t xml:space="preserve"> Международное непатентованное наименование</t>
  </si>
  <si>
    <t xml:space="preserve"> Форма выпуска</t>
  </si>
  <si>
    <t>Заявляемое количество</t>
  </si>
  <si>
    <t xml:space="preserve"> Цена в бел.руб. за ед. формы выпуска</t>
  </si>
  <si>
    <t xml:space="preserve"> Сумма в бел.руб.</t>
  </si>
  <si>
    <t xml:space="preserve"> Сумма в бел.руб. 1 квартал</t>
  </si>
  <si>
    <t xml:space="preserve"> Сумма в бел.руб. 2 квартал</t>
  </si>
  <si>
    <t xml:space="preserve"> Сумма в бел.руб. 3 квартал</t>
  </si>
  <si>
    <t xml:space="preserve"> Сумма в бел.руб. 4 квартал</t>
  </si>
  <si>
    <t>За СРБ</t>
  </si>
  <si>
    <t>За средства организаций здравоохранения</t>
  </si>
  <si>
    <t>За средства предприятий Фармация</t>
  </si>
  <si>
    <t>Всего</t>
  </si>
  <si>
    <t>A</t>
  </si>
  <si>
    <t>Препараты, влияющие на пищеварительный тракт и обмен веществ</t>
  </si>
  <si>
    <t>A05</t>
  </si>
  <si>
    <t>Препараты для лечения заболеваний печени и желчевыводящих путей</t>
  </si>
  <si>
    <t>Орнитина аспартат</t>
  </si>
  <si>
    <t>концентрат для приготовления р-ра для инфузий 500 мг/мл 10 мл</t>
  </si>
  <si>
    <t>C</t>
  </si>
  <si>
    <t>Препараты для лечения заболеваний сердечно­сосудистой системы </t>
  </si>
  <si>
    <t>р-р для инъекций 10 мг/мл 1 мл</t>
  </si>
  <si>
    <t>C02</t>
  </si>
  <si>
    <t>Антигипертензивные препараты</t>
  </si>
  <si>
    <t>Метилдопа</t>
  </si>
  <si>
    <t>таблетки 250 мг</t>
  </si>
  <si>
    <t>таблетки п/о 2 мг</t>
  </si>
  <si>
    <t>Урапидил</t>
  </si>
  <si>
    <t>р-р для в/в введения 5 мг/мл 10 мл</t>
  </si>
  <si>
    <t>р-р для в/в введения 5 мг/мл 20 мл</t>
  </si>
  <si>
    <t>р-р для в/в введения 5 мг/мл 5 мл</t>
  </si>
  <si>
    <t>капсулы 100 мг</t>
  </si>
  <si>
    <t>таблетки 0,5 мг</t>
  </si>
  <si>
    <t>лиофилизированный пор-к (лиофилизат) для пригот. р-ра для в/в введения 500 мг</t>
  </si>
  <si>
    <t>таблетки 100 мг</t>
  </si>
  <si>
    <t>таблетки п/о 150 мг</t>
  </si>
  <si>
    <t>таблетки п/о 300 мг</t>
  </si>
  <si>
    <t>таблетки п/о 0,5 мг</t>
  </si>
  <si>
    <t>таблетки п/о 5 мг</t>
  </si>
  <si>
    <t>таблетки п/о 10 мг</t>
  </si>
  <si>
    <t>таблетки п/о 200 мг</t>
  </si>
  <si>
    <t>таблетки 5 мг</t>
  </si>
  <si>
    <t>таблетки 2 мг</t>
  </si>
  <si>
    <t>таблетки п/о 25 мг</t>
  </si>
  <si>
    <t>M</t>
  </si>
  <si>
    <t>Препараты для лечения заболеваний костно­мышечной системы </t>
  </si>
  <si>
    <t>M03</t>
  </si>
  <si>
    <t xml:space="preserve">Миорелаксанты </t>
  </si>
  <si>
    <t>Атракурия бесилат</t>
  </si>
  <si>
    <t>р-р для в/в введения  10 мг/мл 2,5 мл</t>
  </si>
  <si>
    <t>р-р для в/в введения 10 мг/мл 5 мл</t>
  </si>
  <si>
    <t>Ботулотоксин А</t>
  </si>
  <si>
    <t>лиофилизированный пор-к (лиофилизат) для пригот. р-ра для инъекций 500 ЕД</t>
  </si>
  <si>
    <t>Рокуроний</t>
  </si>
  <si>
    <t>Цисатракурий</t>
  </si>
  <si>
    <t>р-р для в/в введения 2 мг/мл 2,5 мл</t>
  </si>
  <si>
    <t>р-р для в/в введения 2 мг/мл 5 мл</t>
  </si>
  <si>
    <t>M04</t>
  </si>
  <si>
    <t>Противоподагрические препараты</t>
  </si>
  <si>
    <t>Колхицин</t>
  </si>
  <si>
    <t>таблетки (таблетки п/о) 0,5 мг</t>
  </si>
  <si>
    <t>M05</t>
  </si>
  <si>
    <t>Препараты для лечения заболеваний костей</t>
  </si>
  <si>
    <t>Ибандроновая кислота</t>
  </si>
  <si>
    <t>р-р для в/в введения 3 мг 3 мл</t>
  </si>
  <si>
    <t>Памидроновая кислота</t>
  </si>
  <si>
    <t>р-р для инфузий 3 мг/мл 10 мл</t>
  </si>
  <si>
    <t>N</t>
  </si>
  <si>
    <t>Препараты для лечения заболеваний нервной системы</t>
  </si>
  <si>
    <t>N01</t>
  </si>
  <si>
    <t>Анестетики</t>
  </si>
  <si>
    <t>Азота закись</t>
  </si>
  <si>
    <t>газ сжатый 6,2 кг 10 л</t>
  </si>
  <si>
    <t>Бупивакаин</t>
  </si>
  <si>
    <t>р-р для инъекций 5 мг/мл 5 мл</t>
  </si>
  <si>
    <t>р-р для инъекций для интратекального введения 5 мг/мл 4 мл</t>
  </si>
  <si>
    <t>р-р изобарический для инъекций 5 мг/мл 4 мл</t>
  </si>
  <si>
    <t>Изофлуран</t>
  </si>
  <si>
    <t>жидкость для ингаляцион. анестезии 100 мл</t>
  </si>
  <si>
    <t>Кетамин</t>
  </si>
  <si>
    <t>р-р для инъекций 50 мг/мл, МЛ</t>
  </si>
  <si>
    <t>Левобупивакаин</t>
  </si>
  <si>
    <t>р-р для инъекций/концентрат для инфузий 5 мг/мл 10 мл</t>
  </si>
  <si>
    <t>Натрия оксибутират</t>
  </si>
  <si>
    <t>р-р для инъекций 200 мг/мл, МЛ</t>
  </si>
  <si>
    <t>Пропофол</t>
  </si>
  <si>
    <t>эмульсия для в/в введения (инфузий) 10 мг/мл 50 мл</t>
  </si>
  <si>
    <t>эмульсия для в/в введения (инъекций, инфузий) 10 мг/мл 20 мл</t>
  </si>
  <si>
    <t>Ропивакаин</t>
  </si>
  <si>
    <t>р-р для инъекций (инфузий) 2 мг/мл 20 мл</t>
  </si>
  <si>
    <t>р-р для инъекций 10 мг/мл 10 мл</t>
  </si>
  <si>
    <t>р-р для инъекций 7,5 мг/мл 10 мл</t>
  </si>
  <si>
    <t>Севофлуран</t>
  </si>
  <si>
    <t>жидкость для ингаляционного наркоза 250 мл</t>
  </si>
  <si>
    <t>Суфентанил цитрат</t>
  </si>
  <si>
    <t>р-р для инъекций 50 мкг/мл 1 мл</t>
  </si>
  <si>
    <t>Тиопентал</t>
  </si>
  <si>
    <t>лиофилизированный пор-к (лиофилизат) для пригот. р-ра для в/в введения 1000 мг</t>
  </si>
  <si>
    <t>N02</t>
  </si>
  <si>
    <t>Анальгетики</t>
  </si>
  <si>
    <t>Бупренорфин</t>
  </si>
  <si>
    <t>р-р для инъекций 0,3 мг/мл 1 мл</t>
  </si>
  <si>
    <t>Гидроморфон</t>
  </si>
  <si>
    <t>таблетки пролонг. действия (капсулы с пролонг. высвобождением) 16 мг</t>
  </si>
  <si>
    <t>таблетки пролонг. действия (капсулы с пролонг. высвобождением) 4 мг</t>
  </si>
  <si>
    <t>таблетки пролонг. действия (капсулы с пролонг. высвобождением) 8 мг</t>
  </si>
  <si>
    <t>Морфин</t>
  </si>
  <si>
    <t>р-р для инъекций для интратекального и эпидурального введения 1 мг/мл 1 мл</t>
  </si>
  <si>
    <t>Тримеперидин</t>
  </si>
  <si>
    <t>р-р для в/м и п/к введения 20 мг/мл 1 мл</t>
  </si>
  <si>
    <t>Фентанил</t>
  </si>
  <si>
    <t>р-р для в/в, в/м введения 0,05 мг/мл 2 мл</t>
  </si>
  <si>
    <t>трансдермальная терапевтическая система (пластырь трансдермальный) 100 мкг/ч</t>
  </si>
  <si>
    <t>трансдермальная терапевтическая система (пластырь трансдермальный) 25 мкг/ч</t>
  </si>
  <si>
    <t>трансдермальная терапевтическая система (пластырь трансдермальный) 50 мкг/ч</t>
  </si>
  <si>
    <t>трансдермальная терапевтическая система (пластырь трансдермальный) 75 мкг/ч</t>
  </si>
  <si>
    <t>N03</t>
  </si>
  <si>
    <t>Противоэпилептические препараты</t>
  </si>
  <si>
    <t>Бензобарбитал</t>
  </si>
  <si>
    <t>Вальпроевая кислота</t>
  </si>
  <si>
    <t>гранулы пролонг. 100 мг</t>
  </si>
  <si>
    <t>гранулы пролонг. 250 мг</t>
  </si>
  <si>
    <t>гранулы пролонг. 500 мг</t>
  </si>
  <si>
    <t>Габапентин</t>
  </si>
  <si>
    <t>Клоназепам</t>
  </si>
  <si>
    <t>Леветирацетам</t>
  </si>
  <si>
    <t>таблетки п/о 750 мг</t>
  </si>
  <si>
    <t>Окскарбазепин</t>
  </si>
  <si>
    <t>таблетки п/о 600 мг</t>
  </si>
  <si>
    <t>Фенитоин</t>
  </si>
  <si>
    <t>таблетки 117 мг</t>
  </si>
  <si>
    <t>N04</t>
  </si>
  <si>
    <t>Противопаркинсонические препараты</t>
  </si>
  <si>
    <t>Амантадин</t>
  </si>
  <si>
    <t>р-р для инфузий 0,4 мг/мл 500 мл</t>
  </si>
  <si>
    <t>Леводопа+Бенсеразид</t>
  </si>
  <si>
    <t>капсулы (таблетки) 100 мг 25 мг</t>
  </si>
  <si>
    <t>капсулы (таблетки) 200 мг 50 мг</t>
  </si>
  <si>
    <t>капсулы (таблетки) с модифицированным (пролонгированным) высвобождением 100 мг 25 мг</t>
  </si>
  <si>
    <t>Леводопа+Карбидопа+Энтакапон</t>
  </si>
  <si>
    <t>таблетки п/о 150 мг 37,5 мг 200 мг</t>
  </si>
  <si>
    <t>Прамипексол</t>
  </si>
  <si>
    <t>таблетки пролонг. 0,375 мг</t>
  </si>
  <si>
    <t>таблетки пролонг. 0,75 мг</t>
  </si>
  <si>
    <t>таблетки пролонг. 1,5 мг</t>
  </si>
  <si>
    <t>Тригексифенидил</t>
  </si>
  <si>
    <t>N05</t>
  </si>
  <si>
    <t>Психолептики</t>
  </si>
  <si>
    <t>Галоперидол</t>
  </si>
  <si>
    <t>р-р для в/м введения масляный 50 мг/мл 1 мл</t>
  </si>
  <si>
    <t>таблетки 1,5 мг</t>
  </si>
  <si>
    <t>Дексмедетомидин</t>
  </si>
  <si>
    <t>концентрат для инфузий 100 мкг/мл 2 мл</t>
  </si>
  <si>
    <t>Зуклопентиксол</t>
  </si>
  <si>
    <t>р-р для в/м введения масляный 200 мг/мл 1 мл</t>
  </si>
  <si>
    <t>Кветиапин</t>
  </si>
  <si>
    <t>Нитразепам</t>
  </si>
  <si>
    <t>Перициазин</t>
  </si>
  <si>
    <t>капсулы (таблетка) 10 мг</t>
  </si>
  <si>
    <t>р-р для приема внутрь 40 мг/мл, МЛ</t>
  </si>
  <si>
    <t>Рисперидон</t>
  </si>
  <si>
    <t>пор-к для пригот. суспензии для в/м введения пролонг. действия в к-те с р-лем в шприце, иглами 25 мг</t>
  </si>
  <si>
    <t>пор-к для пригот. суспензии для в/м введения пролонг. действия в к-те с р-лем в шприце, иглами 37,5 мг</t>
  </si>
  <si>
    <t>р-р для приема внутрь 1 мг/мл 30 мл</t>
  </si>
  <si>
    <t>Сульпирид</t>
  </si>
  <si>
    <t>р-р для инъекций 50 мг/мл 2 мл</t>
  </si>
  <si>
    <t>Тофизопам</t>
  </si>
  <si>
    <t>таблетки (капсулы) 50 мг</t>
  </si>
  <si>
    <t>Трифлуоперазин</t>
  </si>
  <si>
    <t>р-р для инъекций 2 мг/мл 1 мл</t>
  </si>
  <si>
    <t>Флупентиксол</t>
  </si>
  <si>
    <t>р-р для в/м введения масляный 20 мг/мл 1 мл</t>
  </si>
  <si>
    <t>Хлорпромазин</t>
  </si>
  <si>
    <t>р-р для в/в и в/м введения (для инъекций) 25 мг/мл 2 мл</t>
  </si>
  <si>
    <t>таблетки п/о (драже) 100 мг</t>
  </si>
  <si>
    <t>таблетки п/о (драже) 25 мг</t>
  </si>
  <si>
    <t>таблетки п/о (драже) 50 мг</t>
  </si>
  <si>
    <t>N06</t>
  </si>
  <si>
    <t>Психоаналептики</t>
  </si>
  <si>
    <t>Венлафаксин</t>
  </si>
  <si>
    <t>капсулы с модиф. высвобождением 150 мг</t>
  </si>
  <si>
    <t>капсулы с модиф. высвобождением 75 мг</t>
  </si>
  <si>
    <t>таблетки 75 мг</t>
  </si>
  <si>
    <t>Кофеин</t>
  </si>
  <si>
    <t>р-р для инфузий и приема внутрь 20 мг/мл 1 мл</t>
  </si>
  <si>
    <t>V</t>
  </si>
  <si>
    <t>Прочие лекарственные препараты</t>
  </si>
  <si>
    <t>V03</t>
  </si>
  <si>
    <t>Прочие разные препараты</t>
  </si>
  <si>
    <t>Сугаммадекс</t>
  </si>
  <si>
    <t>р-р для инъекций в/в 100 мг/мл 2 мл</t>
  </si>
  <si>
    <t>Унитиол</t>
  </si>
  <si>
    <t>р-р для инъекций в/м и п/к 50 мг/мл 5 мл</t>
  </si>
  <si>
    <t>V08</t>
  </si>
  <si>
    <t>Контрастные вещества</t>
  </si>
  <si>
    <t>р-р для в/в введения 1 ммоль/мл 15 мл</t>
  </si>
  <si>
    <t>р-р для в/в введения 1 ммоль/мл 7,5 мл</t>
  </si>
  <si>
    <t>р-р для в/в введения 0,5 ммоль/мл 10 мл</t>
  </si>
  <si>
    <t>р-р для в/в введения 0,5 ммоль/мл 15 мл</t>
  </si>
  <si>
    <t>р-р для в/в введения 0,5 ммоль/мл 20 мл</t>
  </si>
  <si>
    <t>р-р для инъекций 300 мг/мл 100 мл</t>
  </si>
  <si>
    <t>р-р для инъекций 300 мг/мл 50 мл</t>
  </si>
  <si>
    <t>р-р для инъекций 350 мг/мл 100 мл</t>
  </si>
  <si>
    <t>р-р для инъекций 350 мг/мл 200 мл</t>
  </si>
  <si>
    <t>р-р для инъекций 350 мг/мл 50 мл</t>
  </si>
  <si>
    <t>р-р для инъекций 320 мг/мл 100 мл</t>
  </si>
  <si>
    <t>р-р для инъекций 320 мг/мл 200 мл</t>
  </si>
  <si>
    <t>р-р для инъекций 320 мг/мл 50 мл</t>
  </si>
  <si>
    <t>р-р для инъекций 320 мг/мл 500 мл</t>
  </si>
  <si>
    <t>р-р для в/в и в/а введения (для инъекций) 370 мг йода/мл 200 мл</t>
  </si>
  <si>
    <t xml:space="preserve">р-р для в/в и в/а введения (для инъекций) 370 мг йода/мл 500 мл </t>
  </si>
  <si>
    <t>р-р для инъекций 370 мг/мл 100 мл</t>
  </si>
  <si>
    <t xml:space="preserve">Всего Заявка+ другие ведомства (таб., амп., фл.) </t>
  </si>
  <si>
    <t>Гадобутрол*</t>
  </si>
  <si>
    <t>Гадодиамид*</t>
  </si>
  <si>
    <t>Гадотеровая кислота*</t>
  </si>
  <si>
    <t>Йогексол*</t>
  </si>
  <si>
    <t>Йодиксанол*</t>
  </si>
  <si>
    <t>Йопромид*</t>
  </si>
  <si>
    <t>Организатор процедуры</t>
  </si>
  <si>
    <t>РУП "Минская Фармация"</t>
  </si>
  <si>
    <t xml:space="preserve">р-р для инъекций 350 мг/мл 400мл (500 мл)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</si>
</sst>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31">
    <xf numFmtId="0" fontId="0" fillId="0" borderId="0" xfId="0"/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17" xfId="0" applyFill="1" applyBorder="1" applyAlignment="1"/>
    <xf numFmtId="0" fontId="0" fillId="0" borderId="17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8" fillId="0" borderId="10" xfId="0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3" fontId="20" fillId="0" borderId="14" xfId="0" applyNumberFormat="1" applyFont="1" applyFill="1" applyBorder="1" applyAlignment="1">
      <alignment horizontal="center" vertical="center" wrapText="1"/>
    </xf>
    <xf numFmtId="3" fontId="20" fillId="0" borderId="15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 2" xfId="42" xr:uid="{00000000-0005-0000-0000-000024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137"/>
  <sheetViews>
    <sheetView tabSelected="1" topLeftCell="B1" zoomScaleNormal="100" workbookViewId="0">
      <selection activeCell="B2" sqref="B2:B3"/>
    </sheetView>
  </sheetViews>
  <sheetFormatPr defaultRowHeight="15" x14ac:dyDescent="0.25"/>
  <cols>
    <col min="1" max="1" width="27" style="7" customWidth="1"/>
    <col min="2" max="2" width="7" style="7" customWidth="1"/>
    <col min="3" max="3" width="27.7109375" style="8" customWidth="1"/>
    <col min="4" max="4" width="41.7109375" style="8" customWidth="1"/>
    <col min="5" max="14" width="14" style="15" customWidth="1"/>
    <col min="15" max="15" width="18.85546875" style="18" customWidth="1"/>
    <col min="16" max="16384" width="9.140625" style="2"/>
  </cols>
  <sheetData>
    <row r="1" spans="1:15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3" customFormat="1" x14ac:dyDescent="0.25">
      <c r="A2" s="27" t="s">
        <v>220</v>
      </c>
      <c r="B2" s="29" t="s">
        <v>0</v>
      </c>
      <c r="C2" s="29" t="s">
        <v>1</v>
      </c>
      <c r="D2" s="29" t="s">
        <v>2</v>
      </c>
      <c r="E2" s="22" t="s">
        <v>3</v>
      </c>
      <c r="F2" s="23"/>
      <c r="G2" s="23"/>
      <c r="H2" s="24"/>
      <c r="I2" s="25" t="s">
        <v>4</v>
      </c>
      <c r="J2" s="25" t="s">
        <v>5</v>
      </c>
      <c r="K2" s="25" t="s">
        <v>6</v>
      </c>
      <c r="L2" s="25" t="s">
        <v>7</v>
      </c>
      <c r="M2" s="25" t="s">
        <v>8</v>
      </c>
      <c r="N2" s="25" t="s">
        <v>9</v>
      </c>
      <c r="O2" s="19" t="s">
        <v>213</v>
      </c>
    </row>
    <row r="3" spans="1:15" ht="45" x14ac:dyDescent="0.25">
      <c r="A3" s="28"/>
      <c r="B3" s="30"/>
      <c r="C3" s="30"/>
      <c r="D3" s="30"/>
      <c r="E3" s="11" t="s">
        <v>10</v>
      </c>
      <c r="F3" s="11" t="s">
        <v>11</v>
      </c>
      <c r="G3" s="11" t="s">
        <v>12</v>
      </c>
      <c r="H3" s="11" t="s">
        <v>13</v>
      </c>
      <c r="I3" s="26"/>
      <c r="J3" s="26"/>
      <c r="K3" s="26"/>
      <c r="L3" s="26"/>
      <c r="M3" s="26"/>
      <c r="N3" s="26"/>
      <c r="O3" s="20"/>
    </row>
    <row r="4" spans="1:15" x14ac:dyDescent="0.25">
      <c r="A4" s="4"/>
      <c r="B4" s="4" t="s">
        <v>14</v>
      </c>
      <c r="C4" s="5" t="s">
        <v>15</v>
      </c>
      <c r="D4" s="6"/>
      <c r="E4" s="12"/>
      <c r="F4" s="12"/>
      <c r="G4" s="12"/>
      <c r="H4" s="12"/>
      <c r="I4" s="12"/>
      <c r="J4" s="12"/>
      <c r="K4" s="12"/>
      <c r="L4" s="12"/>
      <c r="M4" s="12"/>
      <c r="N4" s="12"/>
      <c r="O4" s="16"/>
    </row>
    <row r="5" spans="1:15" x14ac:dyDescent="0.25">
      <c r="A5" s="4"/>
      <c r="B5" s="4" t="s">
        <v>16</v>
      </c>
      <c r="C5" s="5" t="s">
        <v>17</v>
      </c>
      <c r="D5" s="6"/>
      <c r="E5" s="12"/>
      <c r="F5" s="12"/>
      <c r="G5" s="12"/>
      <c r="H5" s="13"/>
      <c r="I5" s="12"/>
      <c r="J5" s="14"/>
      <c r="K5" s="14"/>
      <c r="L5" s="14"/>
      <c r="M5" s="14"/>
      <c r="N5" s="14"/>
      <c r="O5" s="17"/>
    </row>
    <row r="6" spans="1:15" ht="30" x14ac:dyDescent="0.25">
      <c r="A6" s="1" t="s">
        <v>221</v>
      </c>
      <c r="B6" s="1"/>
      <c r="C6" s="6" t="s">
        <v>18</v>
      </c>
      <c r="D6" s="6" t="s">
        <v>19</v>
      </c>
      <c r="E6" s="12">
        <v>0</v>
      </c>
      <c r="F6" s="13">
        <v>59880</v>
      </c>
      <c r="G6" s="13">
        <v>1080</v>
      </c>
      <c r="H6" s="13">
        <f t="shared" ref="H6" si="0">E6+F6+G6</f>
        <v>60960</v>
      </c>
      <c r="I6" s="12">
        <v>19.273</v>
      </c>
      <c r="J6" s="14">
        <f t="shared" ref="J6" si="1">ROUNDUP((H6*I6),2)</f>
        <v>1174882.08</v>
      </c>
      <c r="K6" s="14">
        <f t="shared" ref="K6" si="2">J6/4</f>
        <v>293720.52</v>
      </c>
      <c r="L6" s="14">
        <f t="shared" ref="L6" si="3">J6/4</f>
        <v>293720.52</v>
      </c>
      <c r="M6" s="14">
        <f t="shared" ref="M6" si="4">J6/4</f>
        <v>293720.52</v>
      </c>
      <c r="N6" s="14">
        <f t="shared" ref="N6" si="5">J6/4</f>
        <v>293720.52</v>
      </c>
      <c r="O6" s="17">
        <v>61620</v>
      </c>
    </row>
    <row r="7" spans="1:15" x14ac:dyDescent="0.25">
      <c r="A7" s="4"/>
      <c r="B7" s="4" t="s">
        <v>20</v>
      </c>
      <c r="C7" s="5" t="s">
        <v>21</v>
      </c>
      <c r="D7" s="6"/>
      <c r="E7" s="12"/>
      <c r="F7" s="12"/>
      <c r="G7" s="12"/>
      <c r="H7" s="13"/>
      <c r="I7" s="12"/>
      <c r="J7" s="14"/>
      <c r="K7" s="14"/>
      <c r="L7" s="14"/>
      <c r="M7" s="14"/>
      <c r="N7" s="14"/>
      <c r="O7" s="17"/>
    </row>
    <row r="8" spans="1:15" x14ac:dyDescent="0.25">
      <c r="A8" s="4"/>
      <c r="B8" s="4" t="s">
        <v>23</v>
      </c>
      <c r="C8" s="5" t="s">
        <v>24</v>
      </c>
      <c r="D8" s="6"/>
      <c r="E8" s="12"/>
      <c r="F8" s="12"/>
      <c r="G8" s="12"/>
      <c r="H8" s="13"/>
      <c r="I8" s="12"/>
      <c r="J8" s="14"/>
      <c r="K8" s="14"/>
      <c r="L8" s="14"/>
      <c r="M8" s="14"/>
      <c r="N8" s="14"/>
      <c r="O8" s="17"/>
    </row>
    <row r="9" spans="1:15" x14ac:dyDescent="0.25">
      <c r="A9" s="1" t="s">
        <v>221</v>
      </c>
      <c r="B9" s="1"/>
      <c r="C9" s="6" t="s">
        <v>25</v>
      </c>
      <c r="D9" s="6" t="s">
        <v>26</v>
      </c>
      <c r="E9" s="12">
        <v>0</v>
      </c>
      <c r="F9" s="13">
        <v>263770</v>
      </c>
      <c r="G9" s="13">
        <v>569400</v>
      </c>
      <c r="H9" s="13">
        <f t="shared" ref="H9:H12" si="6">E9+F9+G9</f>
        <v>833170</v>
      </c>
      <c r="I9" s="12">
        <v>0.42299999999999999</v>
      </c>
      <c r="J9" s="14">
        <f t="shared" ref="J9:J12" si="7">ROUNDUP((H9*I9),2)</f>
        <v>352430.91</v>
      </c>
      <c r="K9" s="14">
        <f t="shared" ref="K9:K12" si="8">J9/4</f>
        <v>88107.727499999994</v>
      </c>
      <c r="L9" s="14">
        <f t="shared" ref="L9:L12" si="9">J9/4</f>
        <v>88107.727499999994</v>
      </c>
      <c r="M9" s="14">
        <f t="shared" ref="M9:M12" si="10">J9/4</f>
        <v>88107.727499999994</v>
      </c>
      <c r="N9" s="14">
        <f t="shared" ref="N9:N12" si="11">J9/4</f>
        <v>88107.727499999994</v>
      </c>
      <c r="O9" s="17">
        <v>833170</v>
      </c>
    </row>
    <row r="10" spans="1:15" x14ac:dyDescent="0.25">
      <c r="A10" s="1" t="s">
        <v>221</v>
      </c>
      <c r="B10" s="1"/>
      <c r="C10" s="6" t="s">
        <v>28</v>
      </c>
      <c r="D10" s="6" t="s">
        <v>29</v>
      </c>
      <c r="E10" s="12">
        <v>0</v>
      </c>
      <c r="F10" s="13">
        <v>139220</v>
      </c>
      <c r="G10" s="13">
        <v>7160</v>
      </c>
      <c r="H10" s="13">
        <f t="shared" si="6"/>
        <v>146380</v>
      </c>
      <c r="I10" s="12">
        <v>5.4770000000000003</v>
      </c>
      <c r="J10" s="14">
        <f t="shared" si="7"/>
        <v>801723.26</v>
      </c>
      <c r="K10" s="14">
        <f t="shared" si="8"/>
        <v>200430.815</v>
      </c>
      <c r="L10" s="14">
        <f t="shared" si="9"/>
        <v>200430.815</v>
      </c>
      <c r="M10" s="14">
        <f t="shared" si="10"/>
        <v>200430.815</v>
      </c>
      <c r="N10" s="14">
        <f t="shared" si="11"/>
        <v>200430.815</v>
      </c>
      <c r="O10" s="17">
        <v>147150</v>
      </c>
    </row>
    <row r="11" spans="1:15" x14ac:dyDescent="0.25">
      <c r="A11" s="1" t="s">
        <v>221</v>
      </c>
      <c r="B11" s="1"/>
      <c r="C11" s="6" t="s">
        <v>28</v>
      </c>
      <c r="D11" s="6" t="s">
        <v>30</v>
      </c>
      <c r="E11" s="12">
        <v>0</v>
      </c>
      <c r="F11" s="13">
        <v>6934</v>
      </c>
      <c r="G11" s="12">
        <v>0</v>
      </c>
      <c r="H11" s="13">
        <f t="shared" si="6"/>
        <v>6934</v>
      </c>
      <c r="I11" s="12">
        <v>35.860999999999997</v>
      </c>
      <c r="J11" s="14">
        <f t="shared" si="7"/>
        <v>248660.18000000002</v>
      </c>
      <c r="K11" s="14">
        <f t="shared" si="8"/>
        <v>62165.045000000006</v>
      </c>
      <c r="L11" s="14">
        <f t="shared" si="9"/>
        <v>62165.045000000006</v>
      </c>
      <c r="M11" s="14">
        <f t="shared" si="10"/>
        <v>62165.045000000006</v>
      </c>
      <c r="N11" s="14">
        <f t="shared" si="11"/>
        <v>62165.045000000006</v>
      </c>
      <c r="O11" s="17">
        <v>6946</v>
      </c>
    </row>
    <row r="12" spans="1:15" x14ac:dyDescent="0.25">
      <c r="A12" s="1" t="s">
        <v>221</v>
      </c>
      <c r="B12" s="1"/>
      <c r="C12" s="6" t="s">
        <v>28</v>
      </c>
      <c r="D12" s="6" t="s">
        <v>31</v>
      </c>
      <c r="E12" s="12">
        <v>0</v>
      </c>
      <c r="F12" s="13">
        <v>177635</v>
      </c>
      <c r="G12" s="13">
        <v>9835</v>
      </c>
      <c r="H12" s="13">
        <f t="shared" si="6"/>
        <v>187470</v>
      </c>
      <c r="I12" s="12">
        <v>4.6449999999999996</v>
      </c>
      <c r="J12" s="14">
        <f t="shared" si="7"/>
        <v>870798.15</v>
      </c>
      <c r="K12" s="14">
        <f t="shared" si="8"/>
        <v>217699.53750000001</v>
      </c>
      <c r="L12" s="14">
        <f t="shared" si="9"/>
        <v>217699.53750000001</v>
      </c>
      <c r="M12" s="14">
        <f t="shared" si="10"/>
        <v>217699.53750000001</v>
      </c>
      <c r="N12" s="14">
        <f t="shared" si="11"/>
        <v>217699.53750000001</v>
      </c>
      <c r="O12" s="17">
        <v>188355</v>
      </c>
    </row>
    <row r="13" spans="1:15" x14ac:dyDescent="0.25">
      <c r="A13" s="4"/>
      <c r="B13" s="4" t="s">
        <v>45</v>
      </c>
      <c r="C13" s="5" t="s">
        <v>46</v>
      </c>
      <c r="D13" s="6"/>
      <c r="E13" s="12"/>
      <c r="F13" s="12"/>
      <c r="G13" s="12"/>
      <c r="H13" s="13"/>
      <c r="I13" s="12"/>
      <c r="J13" s="14"/>
      <c r="K13" s="14"/>
      <c r="L13" s="14"/>
      <c r="M13" s="14"/>
      <c r="N13" s="14"/>
      <c r="O13" s="17"/>
    </row>
    <row r="14" spans="1:15" x14ac:dyDescent="0.25">
      <c r="A14" s="4"/>
      <c r="B14" s="4" t="s">
        <v>47</v>
      </c>
      <c r="C14" s="5" t="s">
        <v>48</v>
      </c>
      <c r="D14" s="6"/>
      <c r="E14" s="12"/>
      <c r="F14" s="12"/>
      <c r="G14" s="12"/>
      <c r="H14" s="13"/>
      <c r="I14" s="12"/>
      <c r="J14" s="14"/>
      <c r="K14" s="14"/>
      <c r="L14" s="14"/>
      <c r="M14" s="14"/>
      <c r="N14" s="14"/>
      <c r="O14" s="17"/>
    </row>
    <row r="15" spans="1:15" x14ac:dyDescent="0.25">
      <c r="A15" s="1" t="s">
        <v>221</v>
      </c>
      <c r="B15" s="1"/>
      <c r="C15" s="6" t="s">
        <v>49</v>
      </c>
      <c r="D15" s="6" t="s">
        <v>50</v>
      </c>
      <c r="E15" s="12">
        <v>0</v>
      </c>
      <c r="F15" s="13">
        <v>51695</v>
      </c>
      <c r="G15" s="12">
        <v>200</v>
      </c>
      <c r="H15" s="13">
        <f t="shared" ref="H15:H47" si="12">E15+F15+G15</f>
        <v>51895</v>
      </c>
      <c r="I15" s="12">
        <v>1.9730000000000001</v>
      </c>
      <c r="J15" s="14">
        <f t="shared" ref="J15:J48" si="13">ROUNDUP((H15*I15),2)</f>
        <v>102388.84</v>
      </c>
      <c r="K15" s="14">
        <f t="shared" ref="K15:K48" si="14">J15/4</f>
        <v>25597.21</v>
      </c>
      <c r="L15" s="14">
        <f t="shared" ref="L15:L48" si="15">J15/4</f>
        <v>25597.21</v>
      </c>
      <c r="M15" s="14">
        <f t="shared" ref="M15:M51" si="16">J15/4</f>
        <v>25597.21</v>
      </c>
      <c r="N15" s="14">
        <f t="shared" ref="N15:N51" si="17">J15/4</f>
        <v>25597.21</v>
      </c>
      <c r="O15" s="17">
        <v>51995</v>
      </c>
    </row>
    <row r="16" spans="1:15" x14ac:dyDescent="0.25">
      <c r="A16" s="1" t="s">
        <v>221</v>
      </c>
      <c r="B16" s="1"/>
      <c r="C16" s="6" t="s">
        <v>49</v>
      </c>
      <c r="D16" s="6" t="s">
        <v>51</v>
      </c>
      <c r="E16" s="12">
        <v>0</v>
      </c>
      <c r="F16" s="13">
        <v>193445</v>
      </c>
      <c r="G16" s="13">
        <v>2705</v>
      </c>
      <c r="H16" s="13">
        <f t="shared" si="12"/>
        <v>196150</v>
      </c>
      <c r="I16" s="12">
        <v>3.1589999999999998</v>
      </c>
      <c r="J16" s="14">
        <f t="shared" si="13"/>
        <v>619637.85</v>
      </c>
      <c r="K16" s="14">
        <f t="shared" si="14"/>
        <v>154909.46249999999</v>
      </c>
      <c r="L16" s="14">
        <f t="shared" si="15"/>
        <v>154909.46249999999</v>
      </c>
      <c r="M16" s="14">
        <f t="shared" si="16"/>
        <v>154909.46249999999</v>
      </c>
      <c r="N16" s="14">
        <f t="shared" si="17"/>
        <v>154909.46249999999</v>
      </c>
      <c r="O16" s="17">
        <v>199720</v>
      </c>
    </row>
    <row r="17" spans="1:15" ht="30" x14ac:dyDescent="0.25">
      <c r="A17" s="1" t="s">
        <v>221</v>
      </c>
      <c r="B17" s="1"/>
      <c r="C17" s="6" t="s">
        <v>52</v>
      </c>
      <c r="D17" s="6" t="s">
        <v>53</v>
      </c>
      <c r="E17" s="12">
        <v>0</v>
      </c>
      <c r="F17" s="13">
        <v>2640</v>
      </c>
      <c r="G17" s="12">
        <v>410</v>
      </c>
      <c r="H17" s="13">
        <f t="shared" si="12"/>
        <v>3050</v>
      </c>
      <c r="I17" s="12">
        <v>773.01900000000001</v>
      </c>
      <c r="J17" s="14">
        <f t="shared" si="13"/>
        <v>2357707.9500000002</v>
      </c>
      <c r="K17" s="14">
        <f t="shared" si="14"/>
        <v>589426.98750000005</v>
      </c>
      <c r="L17" s="14">
        <f t="shared" si="15"/>
        <v>589426.98750000005</v>
      </c>
      <c r="M17" s="14">
        <f t="shared" si="16"/>
        <v>589426.98750000005</v>
      </c>
      <c r="N17" s="14">
        <f t="shared" si="17"/>
        <v>589426.98750000005</v>
      </c>
      <c r="O17" s="17">
        <v>3050</v>
      </c>
    </row>
    <row r="18" spans="1:15" x14ac:dyDescent="0.25">
      <c r="A18" s="1" t="s">
        <v>221</v>
      </c>
      <c r="B18" s="1"/>
      <c r="C18" s="6" t="s">
        <v>54</v>
      </c>
      <c r="D18" s="6" t="s">
        <v>51</v>
      </c>
      <c r="E18" s="12">
        <v>0</v>
      </c>
      <c r="F18" s="13">
        <v>60522</v>
      </c>
      <c r="G18" s="13">
        <v>1650</v>
      </c>
      <c r="H18" s="13">
        <f t="shared" si="12"/>
        <v>62172</v>
      </c>
      <c r="I18" s="12">
        <v>10.936</v>
      </c>
      <c r="J18" s="14">
        <f t="shared" si="13"/>
        <v>679913</v>
      </c>
      <c r="K18" s="14">
        <f t="shared" si="14"/>
        <v>169978.25</v>
      </c>
      <c r="L18" s="14">
        <f t="shared" si="15"/>
        <v>169978.25</v>
      </c>
      <c r="M18" s="14">
        <f t="shared" si="16"/>
        <v>169978.25</v>
      </c>
      <c r="N18" s="14">
        <f t="shared" si="17"/>
        <v>169978.25</v>
      </c>
      <c r="O18" s="17">
        <v>64292</v>
      </c>
    </row>
    <row r="19" spans="1:15" x14ac:dyDescent="0.25">
      <c r="A19" s="1" t="s">
        <v>221</v>
      </c>
      <c r="B19" s="1"/>
      <c r="C19" s="6" t="s">
        <v>55</v>
      </c>
      <c r="D19" s="6" t="s">
        <v>56</v>
      </c>
      <c r="E19" s="12">
        <v>0</v>
      </c>
      <c r="F19" s="13">
        <v>1140</v>
      </c>
      <c r="G19" s="12">
        <v>0</v>
      </c>
      <c r="H19" s="13">
        <f t="shared" si="12"/>
        <v>1140</v>
      </c>
      <c r="I19" s="12">
        <v>11.571999999999999</v>
      </c>
      <c r="J19" s="14">
        <f t="shared" si="13"/>
        <v>13192.08</v>
      </c>
      <c r="K19" s="14">
        <f t="shared" si="14"/>
        <v>3298.02</v>
      </c>
      <c r="L19" s="14">
        <f t="shared" si="15"/>
        <v>3298.02</v>
      </c>
      <c r="M19" s="14">
        <f t="shared" si="16"/>
        <v>3298.02</v>
      </c>
      <c r="N19" s="14">
        <f t="shared" si="17"/>
        <v>3298.02</v>
      </c>
      <c r="O19" s="17">
        <v>1140</v>
      </c>
    </row>
    <row r="20" spans="1:15" x14ac:dyDescent="0.25">
      <c r="A20" s="1" t="s">
        <v>221</v>
      </c>
      <c r="B20" s="1"/>
      <c r="C20" s="6" t="s">
        <v>55</v>
      </c>
      <c r="D20" s="6" t="s">
        <v>57</v>
      </c>
      <c r="E20" s="12">
        <v>0</v>
      </c>
      <c r="F20" s="13">
        <v>12660</v>
      </c>
      <c r="G20" s="12">
        <v>0</v>
      </c>
      <c r="H20" s="13">
        <f t="shared" si="12"/>
        <v>12660</v>
      </c>
      <c r="I20" s="12">
        <v>18.757000000000001</v>
      </c>
      <c r="J20" s="14">
        <f t="shared" si="13"/>
        <v>237463.62</v>
      </c>
      <c r="K20" s="14">
        <f t="shared" si="14"/>
        <v>59365.904999999999</v>
      </c>
      <c r="L20" s="14">
        <f t="shared" si="15"/>
        <v>59365.904999999999</v>
      </c>
      <c r="M20" s="14">
        <f t="shared" si="16"/>
        <v>59365.904999999999</v>
      </c>
      <c r="N20" s="14">
        <f t="shared" si="17"/>
        <v>59365.904999999999</v>
      </c>
      <c r="O20" s="17">
        <v>12660</v>
      </c>
    </row>
    <row r="21" spans="1:15" x14ac:dyDescent="0.25">
      <c r="A21" s="4"/>
      <c r="B21" s="4" t="s">
        <v>58</v>
      </c>
      <c r="C21" s="5" t="s">
        <v>59</v>
      </c>
      <c r="D21" s="6"/>
      <c r="E21" s="12"/>
      <c r="F21" s="12"/>
      <c r="G21" s="12"/>
      <c r="H21" s="13"/>
      <c r="I21" s="12"/>
      <c r="J21" s="14"/>
      <c r="K21" s="14"/>
      <c r="L21" s="14"/>
      <c r="M21" s="14"/>
      <c r="N21" s="14"/>
      <c r="O21" s="17"/>
    </row>
    <row r="22" spans="1:15" x14ac:dyDescent="0.25">
      <c r="A22" s="1" t="s">
        <v>221</v>
      </c>
      <c r="B22" s="1"/>
      <c r="C22" s="6" t="s">
        <v>60</v>
      </c>
      <c r="D22" s="6" t="s">
        <v>61</v>
      </c>
      <c r="E22" s="12">
        <v>0</v>
      </c>
      <c r="F22" s="13">
        <v>29538</v>
      </c>
      <c r="G22" s="13">
        <v>482022</v>
      </c>
      <c r="H22" s="13">
        <f t="shared" si="12"/>
        <v>511560</v>
      </c>
      <c r="I22" s="12">
        <v>0.51600000000000001</v>
      </c>
      <c r="J22" s="14">
        <f t="shared" si="13"/>
        <v>263964.96000000002</v>
      </c>
      <c r="K22" s="14">
        <f t="shared" si="14"/>
        <v>65991.240000000005</v>
      </c>
      <c r="L22" s="14">
        <f t="shared" si="15"/>
        <v>65991.240000000005</v>
      </c>
      <c r="M22" s="14">
        <f t="shared" si="16"/>
        <v>65991.240000000005</v>
      </c>
      <c r="N22" s="14">
        <f t="shared" si="17"/>
        <v>65991.240000000005</v>
      </c>
      <c r="O22" s="17">
        <v>512440</v>
      </c>
    </row>
    <row r="23" spans="1:15" x14ac:dyDescent="0.25">
      <c r="A23" s="4"/>
      <c r="B23" s="4" t="s">
        <v>62</v>
      </c>
      <c r="C23" s="5" t="s">
        <v>63</v>
      </c>
      <c r="D23" s="6"/>
      <c r="E23" s="12"/>
      <c r="F23" s="12"/>
      <c r="G23" s="12"/>
      <c r="H23" s="13"/>
      <c r="I23" s="12"/>
      <c r="J23" s="14"/>
      <c r="K23" s="14"/>
      <c r="L23" s="14"/>
      <c r="M23" s="14"/>
      <c r="N23" s="14"/>
      <c r="O23" s="17"/>
    </row>
    <row r="24" spans="1:15" x14ac:dyDescent="0.25">
      <c r="A24" s="1" t="s">
        <v>221</v>
      </c>
      <c r="B24" s="1"/>
      <c r="C24" s="6" t="s">
        <v>64</v>
      </c>
      <c r="D24" s="6" t="s">
        <v>65</v>
      </c>
      <c r="E24" s="12">
        <v>0</v>
      </c>
      <c r="F24" s="12">
        <v>148</v>
      </c>
      <c r="G24" s="13">
        <v>2300</v>
      </c>
      <c r="H24" s="13">
        <f t="shared" si="12"/>
        <v>2448</v>
      </c>
      <c r="I24" s="12">
        <v>82.468000000000004</v>
      </c>
      <c r="J24" s="14">
        <f t="shared" si="13"/>
        <v>201881.67</v>
      </c>
      <c r="K24" s="14">
        <f t="shared" si="14"/>
        <v>50470.417500000003</v>
      </c>
      <c r="L24" s="14">
        <f t="shared" si="15"/>
        <v>50470.417500000003</v>
      </c>
      <c r="M24" s="14">
        <f t="shared" si="16"/>
        <v>50470.417500000003</v>
      </c>
      <c r="N24" s="14">
        <f t="shared" si="17"/>
        <v>50470.417500000003</v>
      </c>
      <c r="O24" s="17">
        <v>2448</v>
      </c>
    </row>
    <row r="25" spans="1:15" x14ac:dyDescent="0.25">
      <c r="A25" s="1" t="s">
        <v>221</v>
      </c>
      <c r="B25" s="1"/>
      <c r="C25" s="6" t="s">
        <v>66</v>
      </c>
      <c r="D25" s="6" t="s">
        <v>67</v>
      </c>
      <c r="E25" s="12">
        <v>0</v>
      </c>
      <c r="F25" s="12">
        <v>1296</v>
      </c>
      <c r="G25" s="12">
        <v>0</v>
      </c>
      <c r="H25" s="13">
        <f t="shared" si="12"/>
        <v>1296</v>
      </c>
      <c r="I25" s="12">
        <v>216.48500000000001</v>
      </c>
      <c r="J25" s="14">
        <f t="shared" si="13"/>
        <v>280564.56</v>
      </c>
      <c r="K25" s="14">
        <f t="shared" si="14"/>
        <v>70141.14</v>
      </c>
      <c r="L25" s="14">
        <f t="shared" si="15"/>
        <v>70141.14</v>
      </c>
      <c r="M25" s="14">
        <f t="shared" si="16"/>
        <v>70141.14</v>
      </c>
      <c r="N25" s="14">
        <f t="shared" si="17"/>
        <v>70141.14</v>
      </c>
      <c r="O25" s="17">
        <v>1296</v>
      </c>
    </row>
    <row r="26" spans="1:15" x14ac:dyDescent="0.25">
      <c r="A26" s="4"/>
      <c r="B26" s="4" t="s">
        <v>68</v>
      </c>
      <c r="C26" s="5" t="s">
        <v>69</v>
      </c>
      <c r="D26" s="6"/>
      <c r="E26" s="12"/>
      <c r="F26" s="12"/>
      <c r="G26" s="12"/>
      <c r="H26" s="13"/>
      <c r="I26" s="12"/>
      <c r="J26" s="14"/>
      <c r="K26" s="14"/>
      <c r="L26" s="14"/>
      <c r="M26" s="14"/>
      <c r="N26" s="14"/>
      <c r="O26" s="17"/>
    </row>
    <row r="27" spans="1:15" x14ac:dyDescent="0.25">
      <c r="A27" s="4"/>
      <c r="B27" s="4" t="s">
        <v>70</v>
      </c>
      <c r="C27" s="5" t="s">
        <v>71</v>
      </c>
      <c r="D27" s="6"/>
      <c r="E27" s="12"/>
      <c r="F27" s="12"/>
      <c r="G27" s="12"/>
      <c r="H27" s="13"/>
      <c r="I27" s="12"/>
      <c r="J27" s="14"/>
      <c r="K27" s="14"/>
      <c r="L27" s="14"/>
      <c r="M27" s="14"/>
      <c r="N27" s="14"/>
      <c r="O27" s="17"/>
    </row>
    <row r="28" spans="1:15" x14ac:dyDescent="0.25">
      <c r="A28" s="1" t="s">
        <v>221</v>
      </c>
      <c r="B28" s="1"/>
      <c r="C28" s="6" t="s">
        <v>72</v>
      </c>
      <c r="D28" s="6" t="s">
        <v>73</v>
      </c>
      <c r="E28" s="12">
        <v>0</v>
      </c>
      <c r="F28" s="13">
        <v>15417</v>
      </c>
      <c r="G28" s="12">
        <v>0</v>
      </c>
      <c r="H28" s="13">
        <f t="shared" si="12"/>
        <v>15417</v>
      </c>
      <c r="I28" s="12">
        <v>62.686999999999998</v>
      </c>
      <c r="J28" s="14">
        <f t="shared" si="13"/>
        <v>966445.48</v>
      </c>
      <c r="K28" s="14">
        <f t="shared" si="14"/>
        <v>241611.37</v>
      </c>
      <c r="L28" s="14">
        <f t="shared" si="15"/>
        <v>241611.37</v>
      </c>
      <c r="M28" s="14">
        <f t="shared" si="16"/>
        <v>241611.37</v>
      </c>
      <c r="N28" s="14">
        <f t="shared" si="17"/>
        <v>241611.37</v>
      </c>
      <c r="O28" s="17">
        <v>15718</v>
      </c>
    </row>
    <row r="29" spans="1:15" x14ac:dyDescent="0.25">
      <c r="A29" s="1" t="s">
        <v>221</v>
      </c>
      <c r="B29" s="1"/>
      <c r="C29" s="6" t="s">
        <v>74</v>
      </c>
      <c r="D29" s="6" t="s">
        <v>75</v>
      </c>
      <c r="E29" s="12">
        <v>0</v>
      </c>
      <c r="F29" s="13">
        <v>53975</v>
      </c>
      <c r="G29" s="12">
        <v>0</v>
      </c>
      <c r="H29" s="13">
        <f t="shared" si="12"/>
        <v>53975</v>
      </c>
      <c r="I29" s="12">
        <v>1.581</v>
      </c>
      <c r="J29" s="14">
        <f t="shared" si="13"/>
        <v>85334.48</v>
      </c>
      <c r="K29" s="14">
        <f t="shared" si="14"/>
        <v>21333.62</v>
      </c>
      <c r="L29" s="14">
        <f t="shared" si="15"/>
        <v>21333.62</v>
      </c>
      <c r="M29" s="14">
        <f t="shared" si="16"/>
        <v>21333.62</v>
      </c>
      <c r="N29" s="14">
        <f t="shared" si="17"/>
        <v>21333.62</v>
      </c>
      <c r="O29" s="17">
        <v>55975</v>
      </c>
    </row>
    <row r="30" spans="1:15" ht="30" x14ac:dyDescent="0.25">
      <c r="A30" s="1" t="s">
        <v>221</v>
      </c>
      <c r="B30" s="1"/>
      <c r="C30" s="6" t="s">
        <v>74</v>
      </c>
      <c r="D30" s="6" t="s">
        <v>76</v>
      </c>
      <c r="E30" s="12">
        <v>0</v>
      </c>
      <c r="F30" s="13">
        <v>90470</v>
      </c>
      <c r="G30" s="12">
        <v>910</v>
      </c>
      <c r="H30" s="13">
        <f t="shared" si="12"/>
        <v>91380</v>
      </c>
      <c r="I30" s="12">
        <v>2.8879999999999999</v>
      </c>
      <c r="J30" s="14">
        <f t="shared" si="13"/>
        <v>263905.44</v>
      </c>
      <c r="K30" s="14">
        <f t="shared" si="14"/>
        <v>65976.36</v>
      </c>
      <c r="L30" s="14">
        <f t="shared" si="15"/>
        <v>65976.36</v>
      </c>
      <c r="M30" s="14">
        <f t="shared" si="16"/>
        <v>65976.36</v>
      </c>
      <c r="N30" s="14">
        <f t="shared" si="17"/>
        <v>65976.36</v>
      </c>
      <c r="O30" s="17">
        <v>92670</v>
      </c>
    </row>
    <row r="31" spans="1:15" ht="30" x14ac:dyDescent="0.25">
      <c r="A31" s="1" t="s">
        <v>221</v>
      </c>
      <c r="B31" s="1"/>
      <c r="C31" s="6" t="s">
        <v>74</v>
      </c>
      <c r="D31" s="6" t="s">
        <v>77</v>
      </c>
      <c r="E31" s="12">
        <v>0</v>
      </c>
      <c r="F31" s="13">
        <v>36150</v>
      </c>
      <c r="G31" s="12">
        <v>300</v>
      </c>
      <c r="H31" s="13">
        <f t="shared" si="12"/>
        <v>36450</v>
      </c>
      <c r="I31" s="12">
        <v>5.4729999999999999</v>
      </c>
      <c r="J31" s="14">
        <f t="shared" si="13"/>
        <v>199490.85</v>
      </c>
      <c r="K31" s="14">
        <f t="shared" si="14"/>
        <v>49872.712500000001</v>
      </c>
      <c r="L31" s="14">
        <f t="shared" si="15"/>
        <v>49872.712500000001</v>
      </c>
      <c r="M31" s="14">
        <f t="shared" si="16"/>
        <v>49872.712500000001</v>
      </c>
      <c r="N31" s="14">
        <f t="shared" si="17"/>
        <v>49872.712500000001</v>
      </c>
      <c r="O31" s="17">
        <v>37150</v>
      </c>
    </row>
    <row r="32" spans="1:15" ht="14.25" customHeight="1" x14ac:dyDescent="0.25">
      <c r="A32" s="1" t="s">
        <v>221</v>
      </c>
      <c r="B32" s="1"/>
      <c r="C32" s="6" t="s">
        <v>78</v>
      </c>
      <c r="D32" s="6" t="s">
        <v>79</v>
      </c>
      <c r="E32" s="12">
        <v>0</v>
      </c>
      <c r="F32" s="13">
        <v>6754</v>
      </c>
      <c r="G32" s="12">
        <v>288</v>
      </c>
      <c r="H32" s="13">
        <f t="shared" si="12"/>
        <v>7042</v>
      </c>
      <c r="I32" s="12">
        <v>77.335999999999999</v>
      </c>
      <c r="J32" s="14">
        <f t="shared" si="13"/>
        <v>544600.12</v>
      </c>
      <c r="K32" s="14">
        <f t="shared" si="14"/>
        <v>136150.03</v>
      </c>
      <c r="L32" s="14">
        <f t="shared" si="15"/>
        <v>136150.03</v>
      </c>
      <c r="M32" s="14">
        <f t="shared" si="16"/>
        <v>136150.03</v>
      </c>
      <c r="N32" s="14">
        <f t="shared" si="17"/>
        <v>136150.03</v>
      </c>
      <c r="O32" s="17">
        <v>7042</v>
      </c>
    </row>
    <row r="33" spans="1:15" x14ac:dyDescent="0.25">
      <c r="A33" s="1" t="s">
        <v>221</v>
      </c>
      <c r="B33" s="1"/>
      <c r="C33" s="6" t="s">
        <v>80</v>
      </c>
      <c r="D33" s="6" t="s">
        <v>81</v>
      </c>
      <c r="E33" s="12">
        <v>0</v>
      </c>
      <c r="F33" s="13">
        <v>103174</v>
      </c>
      <c r="G33" s="12">
        <v>770</v>
      </c>
      <c r="H33" s="13">
        <f t="shared" si="12"/>
        <v>103944</v>
      </c>
      <c r="I33" s="12">
        <v>0.68100000000000005</v>
      </c>
      <c r="J33" s="14">
        <f t="shared" si="13"/>
        <v>70785.87</v>
      </c>
      <c r="K33" s="14">
        <f t="shared" si="14"/>
        <v>17696.467499999999</v>
      </c>
      <c r="L33" s="14">
        <f t="shared" si="15"/>
        <v>17696.467499999999</v>
      </c>
      <c r="M33" s="14">
        <f t="shared" si="16"/>
        <v>17696.467499999999</v>
      </c>
      <c r="N33" s="14">
        <f t="shared" si="17"/>
        <v>17696.467499999999</v>
      </c>
      <c r="O33" s="17">
        <v>104624</v>
      </c>
    </row>
    <row r="34" spans="1:15" ht="30" x14ac:dyDescent="0.25">
      <c r="A34" s="1" t="s">
        <v>221</v>
      </c>
      <c r="B34" s="1"/>
      <c r="C34" s="6" t="s">
        <v>82</v>
      </c>
      <c r="D34" s="6" t="s">
        <v>83</v>
      </c>
      <c r="E34" s="12">
        <v>0</v>
      </c>
      <c r="F34" s="13">
        <v>9480</v>
      </c>
      <c r="G34" s="12">
        <v>0</v>
      </c>
      <c r="H34" s="13">
        <f t="shared" si="12"/>
        <v>9480</v>
      </c>
      <c r="I34" s="12">
        <v>9.423</v>
      </c>
      <c r="J34" s="14">
        <f t="shared" si="13"/>
        <v>89330.04</v>
      </c>
      <c r="K34" s="14">
        <f t="shared" si="14"/>
        <v>22332.51</v>
      </c>
      <c r="L34" s="14">
        <f t="shared" si="15"/>
        <v>22332.51</v>
      </c>
      <c r="M34" s="14">
        <f t="shared" si="16"/>
        <v>22332.51</v>
      </c>
      <c r="N34" s="14">
        <f t="shared" si="17"/>
        <v>22332.51</v>
      </c>
      <c r="O34" s="17">
        <v>9780</v>
      </c>
    </row>
    <row r="35" spans="1:15" x14ac:dyDescent="0.25">
      <c r="A35" s="1" t="s">
        <v>221</v>
      </c>
      <c r="B35" s="1"/>
      <c r="C35" s="6" t="s">
        <v>84</v>
      </c>
      <c r="D35" s="6" t="s">
        <v>85</v>
      </c>
      <c r="E35" s="12">
        <v>0</v>
      </c>
      <c r="F35" s="13">
        <v>27305</v>
      </c>
      <c r="G35" s="12">
        <v>0</v>
      </c>
      <c r="H35" s="13">
        <f t="shared" si="12"/>
        <v>27305</v>
      </c>
      <c r="I35" s="12">
        <v>0.51600000000000001</v>
      </c>
      <c r="J35" s="14">
        <f t="shared" si="13"/>
        <v>14089.38</v>
      </c>
      <c r="K35" s="14">
        <f t="shared" si="14"/>
        <v>3522.3449999999998</v>
      </c>
      <c r="L35" s="14">
        <f t="shared" si="15"/>
        <v>3522.3449999999998</v>
      </c>
      <c r="M35" s="14">
        <f t="shared" si="16"/>
        <v>3522.3449999999998</v>
      </c>
      <c r="N35" s="14">
        <f t="shared" si="17"/>
        <v>3522.3449999999998</v>
      </c>
      <c r="O35" s="17">
        <v>27305</v>
      </c>
    </row>
    <row r="36" spans="1:15" ht="30" x14ac:dyDescent="0.25">
      <c r="A36" s="1" t="s">
        <v>221</v>
      </c>
      <c r="B36" s="1"/>
      <c r="C36" s="6" t="s">
        <v>86</v>
      </c>
      <c r="D36" s="6" t="s">
        <v>87</v>
      </c>
      <c r="E36" s="12">
        <v>0</v>
      </c>
      <c r="F36" s="13">
        <v>278811</v>
      </c>
      <c r="G36" s="13">
        <v>4730</v>
      </c>
      <c r="H36" s="13">
        <f t="shared" si="12"/>
        <v>283541</v>
      </c>
      <c r="I36" s="12">
        <v>7.2679999999999998</v>
      </c>
      <c r="J36" s="14">
        <f t="shared" si="13"/>
        <v>2060775.99</v>
      </c>
      <c r="K36" s="14">
        <f t="shared" si="14"/>
        <v>515193.9975</v>
      </c>
      <c r="L36" s="14">
        <f t="shared" si="15"/>
        <v>515193.9975</v>
      </c>
      <c r="M36" s="14">
        <f t="shared" si="16"/>
        <v>515193.9975</v>
      </c>
      <c r="N36" s="14">
        <f t="shared" si="17"/>
        <v>515193.9975</v>
      </c>
      <c r="O36" s="17">
        <v>287591</v>
      </c>
    </row>
    <row r="37" spans="1:15" ht="30" x14ac:dyDescent="0.25">
      <c r="A37" s="1" t="s">
        <v>221</v>
      </c>
      <c r="B37" s="1"/>
      <c r="C37" s="6" t="s">
        <v>86</v>
      </c>
      <c r="D37" s="6" t="s">
        <v>88</v>
      </c>
      <c r="E37" s="12">
        <v>0</v>
      </c>
      <c r="F37" s="13">
        <v>414885</v>
      </c>
      <c r="G37" s="13">
        <v>110725</v>
      </c>
      <c r="H37" s="13">
        <f t="shared" si="12"/>
        <v>525610</v>
      </c>
      <c r="I37" s="12">
        <v>3.6339999999999999</v>
      </c>
      <c r="J37" s="14">
        <f t="shared" si="13"/>
        <v>1910066.74</v>
      </c>
      <c r="K37" s="14">
        <f t="shared" si="14"/>
        <v>477516.685</v>
      </c>
      <c r="L37" s="14">
        <f t="shared" si="15"/>
        <v>477516.685</v>
      </c>
      <c r="M37" s="14">
        <f t="shared" si="16"/>
        <v>477516.685</v>
      </c>
      <c r="N37" s="14">
        <f t="shared" si="17"/>
        <v>477516.685</v>
      </c>
      <c r="O37" s="17">
        <v>535460</v>
      </c>
    </row>
    <row r="38" spans="1:15" x14ac:dyDescent="0.25">
      <c r="A38" s="1" t="s">
        <v>221</v>
      </c>
      <c r="B38" s="1"/>
      <c r="C38" s="6" t="s">
        <v>89</v>
      </c>
      <c r="D38" s="6" t="s">
        <v>90</v>
      </c>
      <c r="E38" s="12">
        <v>0</v>
      </c>
      <c r="F38" s="13">
        <v>22920</v>
      </c>
      <c r="G38" s="12">
        <v>0</v>
      </c>
      <c r="H38" s="13">
        <f t="shared" si="12"/>
        <v>22920</v>
      </c>
      <c r="I38" s="12">
        <v>17.11</v>
      </c>
      <c r="J38" s="14">
        <f t="shared" si="13"/>
        <v>392161.2</v>
      </c>
      <c r="K38" s="14">
        <f t="shared" si="14"/>
        <v>98040.3</v>
      </c>
      <c r="L38" s="14">
        <f t="shared" si="15"/>
        <v>98040.3</v>
      </c>
      <c r="M38" s="14">
        <f t="shared" si="16"/>
        <v>98040.3</v>
      </c>
      <c r="N38" s="14">
        <f t="shared" si="17"/>
        <v>98040.3</v>
      </c>
      <c r="O38" s="17">
        <v>23820</v>
      </c>
    </row>
    <row r="39" spans="1:15" x14ac:dyDescent="0.25">
      <c r="A39" s="1" t="s">
        <v>221</v>
      </c>
      <c r="B39" s="1"/>
      <c r="C39" s="6" t="s">
        <v>89</v>
      </c>
      <c r="D39" s="6" t="s">
        <v>91</v>
      </c>
      <c r="E39" s="12">
        <v>0</v>
      </c>
      <c r="F39" s="13">
        <v>12985</v>
      </c>
      <c r="G39" s="12">
        <v>450</v>
      </c>
      <c r="H39" s="13">
        <f t="shared" si="12"/>
        <v>13435</v>
      </c>
      <c r="I39" s="12">
        <v>22.587</v>
      </c>
      <c r="J39" s="14">
        <f t="shared" si="13"/>
        <v>303456.35000000003</v>
      </c>
      <c r="K39" s="14">
        <f t="shared" si="14"/>
        <v>75864.087500000009</v>
      </c>
      <c r="L39" s="14">
        <f t="shared" si="15"/>
        <v>75864.087500000009</v>
      </c>
      <c r="M39" s="14">
        <f t="shared" si="16"/>
        <v>75864.087500000009</v>
      </c>
      <c r="N39" s="14">
        <f t="shared" si="17"/>
        <v>75864.087500000009</v>
      </c>
      <c r="O39" s="17">
        <v>13825</v>
      </c>
    </row>
    <row r="40" spans="1:15" x14ac:dyDescent="0.25">
      <c r="A40" s="1" t="s">
        <v>221</v>
      </c>
      <c r="B40" s="1"/>
      <c r="C40" s="6" t="s">
        <v>89</v>
      </c>
      <c r="D40" s="6" t="s">
        <v>92</v>
      </c>
      <c r="E40" s="12">
        <v>0</v>
      </c>
      <c r="F40" s="13">
        <v>22220</v>
      </c>
      <c r="G40" s="12">
        <v>300</v>
      </c>
      <c r="H40" s="13">
        <f t="shared" si="12"/>
        <v>22520</v>
      </c>
      <c r="I40" s="12">
        <v>18.117999999999999</v>
      </c>
      <c r="J40" s="14">
        <f t="shared" si="13"/>
        <v>408017.36</v>
      </c>
      <c r="K40" s="14">
        <f t="shared" si="14"/>
        <v>102004.34</v>
      </c>
      <c r="L40" s="14">
        <f t="shared" si="15"/>
        <v>102004.34</v>
      </c>
      <c r="M40" s="14">
        <f t="shared" si="16"/>
        <v>102004.34</v>
      </c>
      <c r="N40" s="14">
        <f t="shared" si="17"/>
        <v>102004.34</v>
      </c>
      <c r="O40" s="17">
        <v>22860</v>
      </c>
    </row>
    <row r="41" spans="1:15" ht="30" x14ac:dyDescent="0.25">
      <c r="A41" s="1" t="s">
        <v>221</v>
      </c>
      <c r="B41" s="1"/>
      <c r="C41" s="6" t="s">
        <v>93</v>
      </c>
      <c r="D41" s="6" t="s">
        <v>94</v>
      </c>
      <c r="E41" s="12">
        <v>0</v>
      </c>
      <c r="F41" s="13">
        <v>15898</v>
      </c>
      <c r="G41" s="12">
        <v>180</v>
      </c>
      <c r="H41" s="13">
        <f t="shared" si="12"/>
        <v>16078</v>
      </c>
      <c r="I41" s="12">
        <v>188.108</v>
      </c>
      <c r="J41" s="14">
        <f t="shared" si="13"/>
        <v>3024400.4299999997</v>
      </c>
      <c r="K41" s="14">
        <f t="shared" si="14"/>
        <v>756100.10749999993</v>
      </c>
      <c r="L41" s="14">
        <f t="shared" si="15"/>
        <v>756100.10749999993</v>
      </c>
      <c r="M41" s="14">
        <f t="shared" si="16"/>
        <v>756100.10749999993</v>
      </c>
      <c r="N41" s="14">
        <f t="shared" si="17"/>
        <v>756100.10749999993</v>
      </c>
      <c r="O41" s="17">
        <v>16623</v>
      </c>
    </row>
    <row r="42" spans="1:15" x14ac:dyDescent="0.25">
      <c r="A42" s="1" t="s">
        <v>221</v>
      </c>
      <c r="B42" s="1"/>
      <c r="C42" s="6" t="s">
        <v>95</v>
      </c>
      <c r="D42" s="6" t="s">
        <v>96</v>
      </c>
      <c r="E42" s="12">
        <v>0</v>
      </c>
      <c r="F42" s="13">
        <v>29295</v>
      </c>
      <c r="G42" s="12">
        <v>900</v>
      </c>
      <c r="H42" s="13">
        <f t="shared" si="12"/>
        <v>30195</v>
      </c>
      <c r="I42" s="12">
        <v>13.281000000000001</v>
      </c>
      <c r="J42" s="14">
        <f t="shared" si="13"/>
        <v>401019.8</v>
      </c>
      <c r="K42" s="14">
        <f t="shared" si="14"/>
        <v>100254.95</v>
      </c>
      <c r="L42" s="14">
        <f t="shared" si="15"/>
        <v>100254.95</v>
      </c>
      <c r="M42" s="14">
        <f t="shared" si="16"/>
        <v>100254.95</v>
      </c>
      <c r="N42" s="14">
        <f t="shared" si="17"/>
        <v>100254.95</v>
      </c>
      <c r="O42" s="17">
        <v>30455</v>
      </c>
    </row>
    <row r="43" spans="1:15" ht="30" x14ac:dyDescent="0.25">
      <c r="A43" s="1" t="s">
        <v>221</v>
      </c>
      <c r="B43" s="1"/>
      <c r="C43" s="6" t="s">
        <v>97</v>
      </c>
      <c r="D43" s="6" t="s">
        <v>98</v>
      </c>
      <c r="E43" s="12">
        <v>0</v>
      </c>
      <c r="F43" s="13">
        <v>61105</v>
      </c>
      <c r="G43" s="12">
        <v>500</v>
      </c>
      <c r="H43" s="13">
        <f t="shared" si="12"/>
        <v>61605</v>
      </c>
      <c r="I43" s="12">
        <v>2.4550000000000001</v>
      </c>
      <c r="J43" s="14">
        <f t="shared" si="13"/>
        <v>151240.28</v>
      </c>
      <c r="K43" s="14">
        <f t="shared" si="14"/>
        <v>37810.07</v>
      </c>
      <c r="L43" s="14">
        <f t="shared" si="15"/>
        <v>37810.07</v>
      </c>
      <c r="M43" s="14">
        <f t="shared" si="16"/>
        <v>37810.07</v>
      </c>
      <c r="N43" s="14">
        <f t="shared" si="17"/>
        <v>37810.07</v>
      </c>
      <c r="O43" s="17">
        <v>62205</v>
      </c>
    </row>
    <row r="44" spans="1:15" ht="30" x14ac:dyDescent="0.25">
      <c r="A44" s="1" t="s">
        <v>221</v>
      </c>
      <c r="B44" s="1"/>
      <c r="C44" s="6" t="s">
        <v>97</v>
      </c>
      <c r="D44" s="6" t="s">
        <v>34</v>
      </c>
      <c r="E44" s="12">
        <v>0</v>
      </c>
      <c r="F44" s="13">
        <v>45915</v>
      </c>
      <c r="G44" s="12">
        <v>0</v>
      </c>
      <c r="H44" s="13">
        <f t="shared" si="12"/>
        <v>45915</v>
      </c>
      <c r="I44" s="12">
        <v>1.7529999999999999</v>
      </c>
      <c r="J44" s="14">
        <f t="shared" si="13"/>
        <v>80489</v>
      </c>
      <c r="K44" s="14">
        <f t="shared" si="14"/>
        <v>20122.25</v>
      </c>
      <c r="L44" s="14">
        <f t="shared" si="15"/>
        <v>20122.25</v>
      </c>
      <c r="M44" s="14">
        <f t="shared" si="16"/>
        <v>20122.25</v>
      </c>
      <c r="N44" s="14">
        <f t="shared" si="17"/>
        <v>20122.25</v>
      </c>
      <c r="O44" s="17">
        <v>45965</v>
      </c>
    </row>
    <row r="45" spans="1:15" x14ac:dyDescent="0.25">
      <c r="A45" s="4"/>
      <c r="B45" s="4" t="s">
        <v>99</v>
      </c>
      <c r="C45" s="5" t="s">
        <v>100</v>
      </c>
      <c r="D45" s="6"/>
      <c r="E45" s="12"/>
      <c r="F45" s="12"/>
      <c r="G45" s="12"/>
      <c r="H45" s="13"/>
      <c r="I45" s="12"/>
      <c r="J45" s="14"/>
      <c r="K45" s="14"/>
      <c r="L45" s="14"/>
      <c r="M45" s="14"/>
      <c r="N45" s="14"/>
      <c r="O45" s="17"/>
    </row>
    <row r="46" spans="1:15" x14ac:dyDescent="0.25">
      <c r="A46" s="1" t="s">
        <v>221</v>
      </c>
      <c r="B46" s="1"/>
      <c r="C46" s="6" t="s">
        <v>101</v>
      </c>
      <c r="D46" s="6" t="s">
        <v>102</v>
      </c>
      <c r="E46" s="12">
        <v>0</v>
      </c>
      <c r="F46" s="12">
        <v>20</v>
      </c>
      <c r="G46" s="12">
        <v>0</v>
      </c>
      <c r="H46" s="13">
        <f t="shared" si="12"/>
        <v>20</v>
      </c>
      <c r="I46" s="12">
        <v>1.1279999999999999</v>
      </c>
      <c r="J46" s="14">
        <f t="shared" si="13"/>
        <v>22.56</v>
      </c>
      <c r="K46" s="14">
        <f t="shared" si="14"/>
        <v>5.64</v>
      </c>
      <c r="L46" s="14">
        <f t="shared" si="15"/>
        <v>5.64</v>
      </c>
      <c r="M46" s="14">
        <f t="shared" si="16"/>
        <v>5.64</v>
      </c>
      <c r="N46" s="14">
        <f t="shared" si="17"/>
        <v>5.64</v>
      </c>
      <c r="O46" s="17">
        <v>21</v>
      </c>
    </row>
    <row r="47" spans="1:15" ht="30" x14ac:dyDescent="0.25">
      <c r="A47" s="1" t="s">
        <v>221</v>
      </c>
      <c r="B47" s="1"/>
      <c r="C47" s="6" t="s">
        <v>103</v>
      </c>
      <c r="D47" s="6" t="s">
        <v>104</v>
      </c>
      <c r="E47" s="12">
        <v>0</v>
      </c>
      <c r="F47" s="13">
        <v>52684</v>
      </c>
      <c r="G47" s="12">
        <v>0</v>
      </c>
      <c r="H47" s="13">
        <f t="shared" si="12"/>
        <v>52684</v>
      </c>
      <c r="I47" s="12">
        <v>14.412000000000001</v>
      </c>
      <c r="J47" s="14">
        <f t="shared" si="13"/>
        <v>759281.81</v>
      </c>
      <c r="K47" s="14">
        <f t="shared" si="14"/>
        <v>189820.45250000001</v>
      </c>
      <c r="L47" s="14">
        <f t="shared" si="15"/>
        <v>189820.45250000001</v>
      </c>
      <c r="M47" s="14">
        <f t="shared" si="16"/>
        <v>189820.45250000001</v>
      </c>
      <c r="N47" s="14">
        <f t="shared" si="17"/>
        <v>189820.45250000001</v>
      </c>
      <c r="O47" s="17">
        <v>52684</v>
      </c>
    </row>
    <row r="48" spans="1:15" ht="30" x14ac:dyDescent="0.25">
      <c r="A48" s="1" t="s">
        <v>221</v>
      </c>
      <c r="B48" s="1"/>
      <c r="C48" s="6" t="s">
        <v>103</v>
      </c>
      <c r="D48" s="6" t="s">
        <v>105</v>
      </c>
      <c r="E48" s="12">
        <v>0</v>
      </c>
      <c r="F48" s="13">
        <v>33580</v>
      </c>
      <c r="G48" s="12">
        <v>0</v>
      </c>
      <c r="H48" s="13">
        <f t="shared" ref="H48:H88" si="18">E48+F48+G48</f>
        <v>33580</v>
      </c>
      <c r="I48" s="12">
        <v>4.9820000000000002</v>
      </c>
      <c r="J48" s="14">
        <f t="shared" si="13"/>
        <v>167295.56</v>
      </c>
      <c r="K48" s="14">
        <f t="shared" si="14"/>
        <v>41823.89</v>
      </c>
      <c r="L48" s="14">
        <f t="shared" si="15"/>
        <v>41823.89</v>
      </c>
      <c r="M48" s="14">
        <f t="shared" si="16"/>
        <v>41823.89</v>
      </c>
      <c r="N48" s="14">
        <f t="shared" si="17"/>
        <v>41823.89</v>
      </c>
      <c r="O48" s="17">
        <v>33580</v>
      </c>
    </row>
    <row r="49" spans="1:15" ht="30" x14ac:dyDescent="0.25">
      <c r="A49" s="1" t="s">
        <v>221</v>
      </c>
      <c r="B49" s="1"/>
      <c r="C49" s="6" t="s">
        <v>103</v>
      </c>
      <c r="D49" s="6" t="s">
        <v>106</v>
      </c>
      <c r="E49" s="12">
        <v>0</v>
      </c>
      <c r="F49" s="13">
        <v>56880</v>
      </c>
      <c r="G49" s="12">
        <v>0</v>
      </c>
      <c r="H49" s="13">
        <f t="shared" si="18"/>
        <v>56880</v>
      </c>
      <c r="I49" s="12">
        <v>8.65</v>
      </c>
      <c r="J49" s="14">
        <f t="shared" ref="J49:J89" si="19">ROUNDUP((H49*I49),2)</f>
        <v>492012</v>
      </c>
      <c r="K49" s="14">
        <f t="shared" ref="K49:K89" si="20">J49/4</f>
        <v>123003</v>
      </c>
      <c r="L49" s="14">
        <f t="shared" ref="L49:L89" si="21">J49/4</f>
        <v>123003</v>
      </c>
      <c r="M49" s="14">
        <f t="shared" si="16"/>
        <v>123003</v>
      </c>
      <c r="N49" s="14">
        <f t="shared" si="17"/>
        <v>123003</v>
      </c>
      <c r="O49" s="17">
        <v>56880</v>
      </c>
    </row>
    <row r="50" spans="1:15" x14ac:dyDescent="0.25">
      <c r="A50" s="1" t="s">
        <v>221</v>
      </c>
      <c r="B50" s="1"/>
      <c r="C50" s="6" t="s">
        <v>107</v>
      </c>
      <c r="D50" s="6" t="s">
        <v>22</v>
      </c>
      <c r="E50" s="12">
        <v>0</v>
      </c>
      <c r="F50" s="13">
        <v>315140</v>
      </c>
      <c r="G50" s="12">
        <v>0</v>
      </c>
      <c r="H50" s="13">
        <f t="shared" si="18"/>
        <v>315140</v>
      </c>
      <c r="I50" s="12">
        <v>0.55000000000000004</v>
      </c>
      <c r="J50" s="14">
        <f t="shared" si="19"/>
        <v>173327</v>
      </c>
      <c r="K50" s="14">
        <f t="shared" si="20"/>
        <v>43331.75</v>
      </c>
      <c r="L50" s="14">
        <f t="shared" si="21"/>
        <v>43331.75</v>
      </c>
      <c r="M50" s="14">
        <f t="shared" si="16"/>
        <v>43331.75</v>
      </c>
      <c r="N50" s="14">
        <f t="shared" si="17"/>
        <v>43331.75</v>
      </c>
      <c r="O50" s="17">
        <v>315475</v>
      </c>
    </row>
    <row r="51" spans="1:15" ht="30" x14ac:dyDescent="0.25">
      <c r="A51" s="1" t="s">
        <v>221</v>
      </c>
      <c r="B51" s="1"/>
      <c r="C51" s="6" t="s">
        <v>107</v>
      </c>
      <c r="D51" s="6" t="s">
        <v>108</v>
      </c>
      <c r="E51" s="12">
        <v>0</v>
      </c>
      <c r="F51" s="13">
        <v>27505</v>
      </c>
      <c r="G51" s="12">
        <v>300</v>
      </c>
      <c r="H51" s="13">
        <f t="shared" si="18"/>
        <v>27805</v>
      </c>
      <c r="I51" s="12">
        <v>0.98299999999999998</v>
      </c>
      <c r="J51" s="14">
        <f t="shared" si="19"/>
        <v>27332.32</v>
      </c>
      <c r="K51" s="14">
        <f t="shared" si="20"/>
        <v>6833.08</v>
      </c>
      <c r="L51" s="14">
        <f t="shared" si="21"/>
        <v>6833.08</v>
      </c>
      <c r="M51" s="14">
        <f t="shared" si="16"/>
        <v>6833.08</v>
      </c>
      <c r="N51" s="14">
        <f t="shared" si="17"/>
        <v>6833.08</v>
      </c>
      <c r="O51" s="17">
        <v>27825</v>
      </c>
    </row>
    <row r="52" spans="1:15" x14ac:dyDescent="0.25">
      <c r="A52" s="1" t="s">
        <v>221</v>
      </c>
      <c r="B52" s="1"/>
      <c r="C52" s="6" t="s">
        <v>109</v>
      </c>
      <c r="D52" s="6" t="s">
        <v>110</v>
      </c>
      <c r="E52" s="12">
        <v>0</v>
      </c>
      <c r="F52" s="13">
        <v>480508</v>
      </c>
      <c r="G52" s="13">
        <v>2000</v>
      </c>
      <c r="H52" s="13">
        <f t="shared" si="18"/>
        <v>482508</v>
      </c>
      <c r="I52" s="12">
        <v>1.365</v>
      </c>
      <c r="J52" s="14">
        <f t="shared" si="19"/>
        <v>658623.42000000004</v>
      </c>
      <c r="K52" s="14">
        <f t="shared" si="20"/>
        <v>164655.85500000001</v>
      </c>
      <c r="L52" s="14">
        <f t="shared" si="21"/>
        <v>164655.85500000001</v>
      </c>
      <c r="M52" s="14">
        <f t="shared" ref="M52:M95" si="22">J52/4</f>
        <v>164655.85500000001</v>
      </c>
      <c r="N52" s="14">
        <f t="shared" ref="N52:N95" si="23">J52/4</f>
        <v>164655.85500000001</v>
      </c>
      <c r="O52" s="17">
        <v>492228</v>
      </c>
    </row>
    <row r="53" spans="1:15" x14ac:dyDescent="0.25">
      <c r="A53" s="1" t="s">
        <v>221</v>
      </c>
      <c r="B53" s="1"/>
      <c r="C53" s="6" t="s">
        <v>111</v>
      </c>
      <c r="D53" s="6" t="s">
        <v>112</v>
      </c>
      <c r="E53" s="12">
        <v>0</v>
      </c>
      <c r="F53" s="13">
        <v>927026</v>
      </c>
      <c r="G53" s="13">
        <v>5000</v>
      </c>
      <c r="H53" s="13">
        <f t="shared" si="18"/>
        <v>932026</v>
      </c>
      <c r="I53" s="12">
        <v>0.80400000000000005</v>
      </c>
      <c r="J53" s="14">
        <f t="shared" si="19"/>
        <v>749348.91</v>
      </c>
      <c r="K53" s="14">
        <f t="shared" si="20"/>
        <v>187337.22750000001</v>
      </c>
      <c r="L53" s="14">
        <f t="shared" si="21"/>
        <v>187337.22750000001</v>
      </c>
      <c r="M53" s="14">
        <f t="shared" si="22"/>
        <v>187337.22750000001</v>
      </c>
      <c r="N53" s="14">
        <f t="shared" si="23"/>
        <v>187337.22750000001</v>
      </c>
      <c r="O53" s="17">
        <v>952641</v>
      </c>
    </row>
    <row r="54" spans="1:15" ht="30" x14ac:dyDescent="0.25">
      <c r="A54" s="1" t="s">
        <v>221</v>
      </c>
      <c r="B54" s="1"/>
      <c r="C54" s="6" t="s">
        <v>111</v>
      </c>
      <c r="D54" s="6" t="s">
        <v>113</v>
      </c>
      <c r="E54" s="12">
        <v>0</v>
      </c>
      <c r="F54" s="13">
        <v>5900</v>
      </c>
      <c r="G54" s="12">
        <v>0</v>
      </c>
      <c r="H54" s="13">
        <f t="shared" si="18"/>
        <v>5900</v>
      </c>
      <c r="I54" s="12">
        <v>32.01</v>
      </c>
      <c r="J54" s="14">
        <f t="shared" si="19"/>
        <v>188859</v>
      </c>
      <c r="K54" s="14">
        <f t="shared" si="20"/>
        <v>47214.75</v>
      </c>
      <c r="L54" s="14">
        <f t="shared" si="21"/>
        <v>47214.75</v>
      </c>
      <c r="M54" s="14">
        <f t="shared" si="22"/>
        <v>47214.75</v>
      </c>
      <c r="N54" s="14">
        <f t="shared" si="23"/>
        <v>47214.75</v>
      </c>
      <c r="O54" s="17">
        <v>5900</v>
      </c>
    </row>
    <row r="55" spans="1:15" ht="30" x14ac:dyDescent="0.25">
      <c r="A55" s="1" t="s">
        <v>221</v>
      </c>
      <c r="B55" s="1"/>
      <c r="C55" s="6" t="s">
        <v>111</v>
      </c>
      <c r="D55" s="6" t="s">
        <v>114</v>
      </c>
      <c r="E55" s="12">
        <v>0</v>
      </c>
      <c r="F55" s="13">
        <v>9340</v>
      </c>
      <c r="G55" s="12">
        <v>0</v>
      </c>
      <c r="H55" s="13">
        <f t="shared" si="18"/>
        <v>9340</v>
      </c>
      <c r="I55" s="12">
        <v>15.45</v>
      </c>
      <c r="J55" s="14">
        <f t="shared" si="19"/>
        <v>144303</v>
      </c>
      <c r="K55" s="14">
        <f t="shared" si="20"/>
        <v>36075.75</v>
      </c>
      <c r="L55" s="14">
        <f t="shared" si="21"/>
        <v>36075.75</v>
      </c>
      <c r="M55" s="14">
        <f t="shared" si="22"/>
        <v>36075.75</v>
      </c>
      <c r="N55" s="14">
        <f t="shared" si="23"/>
        <v>36075.75</v>
      </c>
      <c r="O55" s="17">
        <v>9340</v>
      </c>
    </row>
    <row r="56" spans="1:15" ht="30" x14ac:dyDescent="0.25">
      <c r="A56" s="1" t="s">
        <v>221</v>
      </c>
      <c r="B56" s="1"/>
      <c r="C56" s="6" t="s">
        <v>111</v>
      </c>
      <c r="D56" s="6" t="s">
        <v>115</v>
      </c>
      <c r="E56" s="12">
        <v>0</v>
      </c>
      <c r="F56" s="13">
        <v>14795</v>
      </c>
      <c r="G56" s="12">
        <v>0</v>
      </c>
      <c r="H56" s="13">
        <f t="shared" si="18"/>
        <v>14795</v>
      </c>
      <c r="I56" s="12">
        <v>20.029</v>
      </c>
      <c r="J56" s="14">
        <f t="shared" si="19"/>
        <v>296329.06</v>
      </c>
      <c r="K56" s="14">
        <f t="shared" si="20"/>
        <v>74082.264999999999</v>
      </c>
      <c r="L56" s="14">
        <f t="shared" si="21"/>
        <v>74082.264999999999</v>
      </c>
      <c r="M56" s="14">
        <f t="shared" si="22"/>
        <v>74082.264999999999</v>
      </c>
      <c r="N56" s="14">
        <f t="shared" si="23"/>
        <v>74082.264999999999</v>
      </c>
      <c r="O56" s="17">
        <v>14795</v>
      </c>
    </row>
    <row r="57" spans="1:15" ht="30" x14ac:dyDescent="0.25">
      <c r="A57" s="1" t="s">
        <v>221</v>
      </c>
      <c r="B57" s="1"/>
      <c r="C57" s="6" t="s">
        <v>111</v>
      </c>
      <c r="D57" s="6" t="s">
        <v>116</v>
      </c>
      <c r="E57" s="12">
        <v>0</v>
      </c>
      <c r="F57" s="13">
        <v>10635</v>
      </c>
      <c r="G57" s="12">
        <v>0</v>
      </c>
      <c r="H57" s="13">
        <f t="shared" si="18"/>
        <v>10635</v>
      </c>
      <c r="I57" s="12">
        <v>22.78</v>
      </c>
      <c r="J57" s="14">
        <f t="shared" si="19"/>
        <v>242265.3</v>
      </c>
      <c r="K57" s="14">
        <f t="shared" si="20"/>
        <v>60566.324999999997</v>
      </c>
      <c r="L57" s="14">
        <f t="shared" si="21"/>
        <v>60566.324999999997</v>
      </c>
      <c r="M57" s="14">
        <f t="shared" si="22"/>
        <v>60566.324999999997</v>
      </c>
      <c r="N57" s="14">
        <f t="shared" si="23"/>
        <v>60566.324999999997</v>
      </c>
      <c r="O57" s="17">
        <v>10635</v>
      </c>
    </row>
    <row r="58" spans="1:15" x14ac:dyDescent="0.25">
      <c r="A58" s="4"/>
      <c r="B58" s="4" t="s">
        <v>117</v>
      </c>
      <c r="C58" s="5" t="s">
        <v>118</v>
      </c>
      <c r="D58" s="6"/>
      <c r="E58" s="12"/>
      <c r="F58" s="12"/>
      <c r="G58" s="12"/>
      <c r="H58" s="13"/>
      <c r="I58" s="12"/>
      <c r="J58" s="14"/>
      <c r="K58" s="14"/>
      <c r="L58" s="14"/>
      <c r="M58" s="14"/>
      <c r="N58" s="14"/>
      <c r="O58" s="17"/>
    </row>
    <row r="59" spans="1:15" x14ac:dyDescent="0.25">
      <c r="A59" s="1" t="s">
        <v>221</v>
      </c>
      <c r="B59" s="1"/>
      <c r="C59" s="6" t="s">
        <v>119</v>
      </c>
      <c r="D59" s="6" t="s">
        <v>35</v>
      </c>
      <c r="E59" s="12">
        <v>0</v>
      </c>
      <c r="F59" s="13">
        <v>112740</v>
      </c>
      <c r="G59" s="13">
        <v>412530</v>
      </c>
      <c r="H59" s="13">
        <f t="shared" si="18"/>
        <v>525270</v>
      </c>
      <c r="I59" s="12">
        <v>0.161</v>
      </c>
      <c r="J59" s="14">
        <f t="shared" si="19"/>
        <v>84568.47</v>
      </c>
      <c r="K59" s="14">
        <f t="shared" si="20"/>
        <v>21142.1175</v>
      </c>
      <c r="L59" s="14">
        <f t="shared" si="21"/>
        <v>21142.1175</v>
      </c>
      <c r="M59" s="14">
        <f t="shared" si="22"/>
        <v>21142.1175</v>
      </c>
      <c r="N59" s="14">
        <f t="shared" si="23"/>
        <v>21142.1175</v>
      </c>
      <c r="O59" s="17">
        <v>525270</v>
      </c>
    </row>
    <row r="60" spans="1:15" x14ac:dyDescent="0.25">
      <c r="A60" s="1" t="s">
        <v>221</v>
      </c>
      <c r="B60" s="1"/>
      <c r="C60" s="6" t="s">
        <v>120</v>
      </c>
      <c r="D60" s="6" t="s">
        <v>121</v>
      </c>
      <c r="E60" s="12">
        <v>0</v>
      </c>
      <c r="F60" s="13">
        <v>372080</v>
      </c>
      <c r="G60" s="13">
        <v>1412490</v>
      </c>
      <c r="H60" s="13">
        <f t="shared" si="18"/>
        <v>1784570</v>
      </c>
      <c r="I60" s="12">
        <v>1.464</v>
      </c>
      <c r="J60" s="14">
        <f t="shared" si="19"/>
        <v>2612610.48</v>
      </c>
      <c r="K60" s="14">
        <f t="shared" si="20"/>
        <v>653152.62</v>
      </c>
      <c r="L60" s="14">
        <f t="shared" si="21"/>
        <v>653152.62</v>
      </c>
      <c r="M60" s="14">
        <f t="shared" si="22"/>
        <v>653152.62</v>
      </c>
      <c r="N60" s="14">
        <f t="shared" si="23"/>
        <v>653152.62</v>
      </c>
      <c r="O60" s="17">
        <v>1784570</v>
      </c>
    </row>
    <row r="61" spans="1:15" ht="13.5" customHeight="1" x14ac:dyDescent="0.25">
      <c r="A61" s="1" t="s">
        <v>221</v>
      </c>
      <c r="B61" s="1"/>
      <c r="C61" s="6" t="s">
        <v>120</v>
      </c>
      <c r="D61" s="6" t="s">
        <v>122</v>
      </c>
      <c r="E61" s="12">
        <v>0</v>
      </c>
      <c r="F61" s="13">
        <v>252460</v>
      </c>
      <c r="G61" s="13">
        <v>1203280</v>
      </c>
      <c r="H61" s="13">
        <f t="shared" si="18"/>
        <v>1455740</v>
      </c>
      <c r="I61" s="12">
        <v>1.633</v>
      </c>
      <c r="J61" s="14">
        <f t="shared" si="19"/>
        <v>2377223.42</v>
      </c>
      <c r="K61" s="14">
        <f t="shared" si="20"/>
        <v>594305.85499999998</v>
      </c>
      <c r="L61" s="14">
        <f t="shared" si="21"/>
        <v>594305.85499999998</v>
      </c>
      <c r="M61" s="14">
        <f t="shared" si="22"/>
        <v>594305.85499999998</v>
      </c>
      <c r="N61" s="14">
        <f t="shared" si="23"/>
        <v>594305.85499999998</v>
      </c>
      <c r="O61" s="17">
        <v>1455740</v>
      </c>
    </row>
    <row r="62" spans="1:15" x14ac:dyDescent="0.25">
      <c r="A62" s="1" t="s">
        <v>221</v>
      </c>
      <c r="B62" s="1"/>
      <c r="C62" s="6" t="s">
        <v>120</v>
      </c>
      <c r="D62" s="6" t="s">
        <v>123</v>
      </c>
      <c r="E62" s="12">
        <v>0</v>
      </c>
      <c r="F62" s="13">
        <v>306070</v>
      </c>
      <c r="G62" s="13">
        <v>1044280</v>
      </c>
      <c r="H62" s="13">
        <f t="shared" si="18"/>
        <v>1350350</v>
      </c>
      <c r="I62" s="12">
        <v>1.67</v>
      </c>
      <c r="J62" s="14">
        <f t="shared" si="19"/>
        <v>2255084.5</v>
      </c>
      <c r="K62" s="14">
        <f t="shared" si="20"/>
        <v>563771.125</v>
      </c>
      <c r="L62" s="14">
        <f t="shared" si="21"/>
        <v>563771.125</v>
      </c>
      <c r="M62" s="14">
        <f t="shared" si="22"/>
        <v>563771.125</v>
      </c>
      <c r="N62" s="14">
        <f t="shared" si="23"/>
        <v>563771.125</v>
      </c>
      <c r="O62" s="17">
        <v>1352750</v>
      </c>
    </row>
    <row r="63" spans="1:15" x14ac:dyDescent="0.25">
      <c r="A63" s="1" t="s">
        <v>221</v>
      </c>
      <c r="B63" s="1"/>
      <c r="C63" s="6" t="s">
        <v>124</v>
      </c>
      <c r="D63" s="6" t="s">
        <v>32</v>
      </c>
      <c r="E63" s="12">
        <v>0</v>
      </c>
      <c r="F63" s="13">
        <v>23770</v>
      </c>
      <c r="G63" s="13">
        <v>189000</v>
      </c>
      <c r="H63" s="13">
        <f t="shared" si="18"/>
        <v>212770</v>
      </c>
      <c r="I63" s="12">
        <v>6.9000000000000006E-2</v>
      </c>
      <c r="J63" s="14">
        <f t="shared" si="19"/>
        <v>14681.13</v>
      </c>
      <c r="K63" s="14">
        <f t="shared" si="20"/>
        <v>3670.2824999999998</v>
      </c>
      <c r="L63" s="14">
        <f t="shared" si="21"/>
        <v>3670.2824999999998</v>
      </c>
      <c r="M63" s="14">
        <f t="shared" si="22"/>
        <v>3670.2824999999998</v>
      </c>
      <c r="N63" s="14">
        <f t="shared" si="23"/>
        <v>3670.2824999999998</v>
      </c>
      <c r="O63" s="17">
        <v>213770</v>
      </c>
    </row>
    <row r="64" spans="1:15" x14ac:dyDescent="0.25">
      <c r="A64" s="1" t="s">
        <v>221</v>
      </c>
      <c r="B64" s="1"/>
      <c r="C64" s="6" t="s">
        <v>125</v>
      </c>
      <c r="D64" s="6" t="s">
        <v>33</v>
      </c>
      <c r="E64" s="12">
        <v>0</v>
      </c>
      <c r="F64" s="13">
        <v>168520</v>
      </c>
      <c r="G64" s="13">
        <v>274040</v>
      </c>
      <c r="H64" s="13">
        <f t="shared" si="18"/>
        <v>442560</v>
      </c>
      <c r="I64" s="12">
        <v>0.217</v>
      </c>
      <c r="J64" s="14">
        <f t="shared" si="19"/>
        <v>96035.520000000004</v>
      </c>
      <c r="K64" s="14">
        <f t="shared" si="20"/>
        <v>24008.880000000001</v>
      </c>
      <c r="L64" s="14">
        <f t="shared" si="21"/>
        <v>24008.880000000001</v>
      </c>
      <c r="M64" s="14">
        <f t="shared" si="22"/>
        <v>24008.880000000001</v>
      </c>
      <c r="N64" s="14">
        <f t="shared" si="23"/>
        <v>24008.880000000001</v>
      </c>
      <c r="O64" s="17">
        <v>444090</v>
      </c>
    </row>
    <row r="65" spans="1:15" x14ac:dyDescent="0.25">
      <c r="A65" s="1" t="s">
        <v>221</v>
      </c>
      <c r="B65" s="1"/>
      <c r="C65" s="6" t="s">
        <v>125</v>
      </c>
      <c r="D65" s="6" t="s">
        <v>43</v>
      </c>
      <c r="E65" s="12">
        <v>0</v>
      </c>
      <c r="F65" s="13">
        <v>189110</v>
      </c>
      <c r="G65" s="13">
        <v>1197510</v>
      </c>
      <c r="H65" s="13">
        <f t="shared" si="18"/>
        <v>1386620</v>
      </c>
      <c r="I65" s="12">
        <v>0.34399999999999997</v>
      </c>
      <c r="J65" s="14">
        <f t="shared" si="19"/>
        <v>476997.28</v>
      </c>
      <c r="K65" s="14">
        <f t="shared" si="20"/>
        <v>119249.32</v>
      </c>
      <c r="L65" s="14">
        <f t="shared" si="21"/>
        <v>119249.32</v>
      </c>
      <c r="M65" s="14">
        <f t="shared" si="22"/>
        <v>119249.32</v>
      </c>
      <c r="N65" s="14">
        <f t="shared" si="23"/>
        <v>119249.32</v>
      </c>
      <c r="O65" s="17">
        <v>1386620</v>
      </c>
    </row>
    <row r="66" spans="1:15" x14ac:dyDescent="0.25">
      <c r="A66" s="1" t="s">
        <v>221</v>
      </c>
      <c r="B66" s="1"/>
      <c r="C66" s="6" t="s">
        <v>126</v>
      </c>
      <c r="D66" s="6" t="s">
        <v>127</v>
      </c>
      <c r="E66" s="12">
        <v>0</v>
      </c>
      <c r="F66" s="13">
        <v>9740</v>
      </c>
      <c r="G66" s="13">
        <v>96700</v>
      </c>
      <c r="H66" s="13">
        <f t="shared" si="18"/>
        <v>106440</v>
      </c>
      <c r="I66" s="12">
        <v>1.234</v>
      </c>
      <c r="J66" s="14">
        <f t="shared" si="19"/>
        <v>131346.96</v>
      </c>
      <c r="K66" s="14">
        <f t="shared" si="20"/>
        <v>32836.74</v>
      </c>
      <c r="L66" s="14">
        <f t="shared" si="21"/>
        <v>32836.74</v>
      </c>
      <c r="M66" s="14">
        <f t="shared" si="22"/>
        <v>32836.74</v>
      </c>
      <c r="N66" s="14">
        <f t="shared" si="23"/>
        <v>32836.74</v>
      </c>
      <c r="O66" s="17">
        <v>106440</v>
      </c>
    </row>
    <row r="67" spans="1:15" x14ac:dyDescent="0.25">
      <c r="A67" s="1" t="s">
        <v>221</v>
      </c>
      <c r="B67" s="1"/>
      <c r="C67" s="6" t="s">
        <v>128</v>
      </c>
      <c r="D67" s="6" t="s">
        <v>36</v>
      </c>
      <c r="E67" s="12">
        <v>0</v>
      </c>
      <c r="F67" s="13">
        <v>195825</v>
      </c>
      <c r="G67" s="13">
        <v>637115</v>
      </c>
      <c r="H67" s="13">
        <f t="shared" si="18"/>
        <v>832940</v>
      </c>
      <c r="I67" s="12">
        <v>0.433</v>
      </c>
      <c r="J67" s="14">
        <f t="shared" si="19"/>
        <v>360663.02</v>
      </c>
      <c r="K67" s="14">
        <f t="shared" si="20"/>
        <v>90165.755000000005</v>
      </c>
      <c r="L67" s="14">
        <f t="shared" si="21"/>
        <v>90165.755000000005</v>
      </c>
      <c r="M67" s="14">
        <f t="shared" si="22"/>
        <v>90165.755000000005</v>
      </c>
      <c r="N67" s="14">
        <f t="shared" si="23"/>
        <v>90165.755000000005</v>
      </c>
      <c r="O67" s="17">
        <v>835040</v>
      </c>
    </row>
    <row r="68" spans="1:15" x14ac:dyDescent="0.25">
      <c r="A68" s="1" t="s">
        <v>221</v>
      </c>
      <c r="B68" s="1"/>
      <c r="C68" s="6" t="s">
        <v>128</v>
      </c>
      <c r="D68" s="6" t="s">
        <v>37</v>
      </c>
      <c r="E68" s="12">
        <v>0</v>
      </c>
      <c r="F68" s="13">
        <v>165313</v>
      </c>
      <c r="G68" s="13">
        <v>771737</v>
      </c>
      <c r="H68" s="13">
        <f t="shared" si="18"/>
        <v>937050</v>
      </c>
      <c r="I68" s="12">
        <v>0.85599999999999998</v>
      </c>
      <c r="J68" s="14">
        <f t="shared" si="19"/>
        <v>802114.8</v>
      </c>
      <c r="K68" s="14">
        <f t="shared" si="20"/>
        <v>200528.7</v>
      </c>
      <c r="L68" s="14">
        <f t="shared" si="21"/>
        <v>200528.7</v>
      </c>
      <c r="M68" s="14">
        <f t="shared" si="22"/>
        <v>200528.7</v>
      </c>
      <c r="N68" s="14">
        <f t="shared" si="23"/>
        <v>200528.7</v>
      </c>
      <c r="O68" s="17">
        <v>938050</v>
      </c>
    </row>
    <row r="69" spans="1:15" x14ac:dyDescent="0.25">
      <c r="A69" s="1" t="s">
        <v>221</v>
      </c>
      <c r="B69" s="1"/>
      <c r="C69" s="6" t="s">
        <v>128</v>
      </c>
      <c r="D69" s="6" t="s">
        <v>129</v>
      </c>
      <c r="E69" s="12">
        <v>0</v>
      </c>
      <c r="F69" s="13">
        <v>43100</v>
      </c>
      <c r="G69" s="13">
        <v>295610</v>
      </c>
      <c r="H69" s="13">
        <f t="shared" si="18"/>
        <v>338710</v>
      </c>
      <c r="I69" s="12">
        <v>1.355</v>
      </c>
      <c r="J69" s="14">
        <f t="shared" si="19"/>
        <v>458952.05</v>
      </c>
      <c r="K69" s="14">
        <f t="shared" si="20"/>
        <v>114738.0125</v>
      </c>
      <c r="L69" s="14">
        <f t="shared" si="21"/>
        <v>114738.0125</v>
      </c>
      <c r="M69" s="14">
        <f t="shared" si="22"/>
        <v>114738.0125</v>
      </c>
      <c r="N69" s="14">
        <f t="shared" si="23"/>
        <v>114738.0125</v>
      </c>
      <c r="O69" s="17">
        <v>338710</v>
      </c>
    </row>
    <row r="70" spans="1:15" x14ac:dyDescent="0.25">
      <c r="A70" s="1" t="s">
        <v>221</v>
      </c>
      <c r="B70" s="1"/>
      <c r="C70" s="6" t="s">
        <v>130</v>
      </c>
      <c r="D70" s="6" t="s">
        <v>131</v>
      </c>
      <c r="E70" s="12">
        <v>0</v>
      </c>
      <c r="F70" s="13">
        <v>3400</v>
      </c>
      <c r="G70" s="13">
        <v>81600</v>
      </c>
      <c r="H70" s="13">
        <f t="shared" si="18"/>
        <v>85000</v>
      </c>
      <c r="I70" s="12">
        <v>0.1</v>
      </c>
      <c r="J70" s="14">
        <f t="shared" si="19"/>
        <v>8500</v>
      </c>
      <c r="K70" s="14">
        <f t="shared" si="20"/>
        <v>2125</v>
      </c>
      <c r="L70" s="14">
        <f t="shared" si="21"/>
        <v>2125</v>
      </c>
      <c r="M70" s="14">
        <f t="shared" si="22"/>
        <v>2125</v>
      </c>
      <c r="N70" s="14">
        <f t="shared" si="23"/>
        <v>2125</v>
      </c>
      <c r="O70" s="17">
        <v>85060</v>
      </c>
    </row>
    <row r="71" spans="1:15" x14ac:dyDescent="0.25">
      <c r="A71" s="4"/>
      <c r="B71" s="4" t="s">
        <v>132</v>
      </c>
      <c r="C71" s="5" t="s">
        <v>133</v>
      </c>
      <c r="D71" s="6"/>
      <c r="E71" s="12"/>
      <c r="F71" s="12"/>
      <c r="G71" s="12"/>
      <c r="H71" s="13"/>
      <c r="I71" s="12"/>
      <c r="J71" s="14"/>
      <c r="K71" s="14"/>
      <c r="L71" s="14"/>
      <c r="M71" s="14"/>
      <c r="N71" s="14"/>
      <c r="O71" s="17"/>
    </row>
    <row r="72" spans="1:15" x14ac:dyDescent="0.25">
      <c r="A72" s="1" t="s">
        <v>221</v>
      </c>
      <c r="B72" s="1"/>
      <c r="C72" s="6" t="s">
        <v>134</v>
      </c>
      <c r="D72" s="6" t="s">
        <v>135</v>
      </c>
      <c r="E72" s="12">
        <v>0</v>
      </c>
      <c r="F72" s="13">
        <v>8980</v>
      </c>
      <c r="G72" s="12">
        <v>414</v>
      </c>
      <c r="H72" s="13">
        <f t="shared" si="18"/>
        <v>9394</v>
      </c>
      <c r="I72" s="12">
        <v>47.442999999999998</v>
      </c>
      <c r="J72" s="14">
        <f t="shared" si="19"/>
        <v>445679.55</v>
      </c>
      <c r="K72" s="14">
        <f t="shared" si="20"/>
        <v>111419.8875</v>
      </c>
      <c r="L72" s="14">
        <f t="shared" si="21"/>
        <v>111419.8875</v>
      </c>
      <c r="M72" s="14">
        <f t="shared" si="22"/>
        <v>111419.8875</v>
      </c>
      <c r="N72" s="14">
        <f t="shared" si="23"/>
        <v>111419.8875</v>
      </c>
      <c r="O72" s="17">
        <v>9614</v>
      </c>
    </row>
    <row r="73" spans="1:15" x14ac:dyDescent="0.25">
      <c r="A73" s="1" t="s">
        <v>221</v>
      </c>
      <c r="B73" s="1"/>
      <c r="C73" s="6" t="s">
        <v>136</v>
      </c>
      <c r="D73" s="6" t="s">
        <v>137</v>
      </c>
      <c r="E73" s="12">
        <v>0</v>
      </c>
      <c r="F73" s="13">
        <v>223500</v>
      </c>
      <c r="G73" s="13">
        <v>2278700</v>
      </c>
      <c r="H73" s="13">
        <f t="shared" si="18"/>
        <v>2502200</v>
      </c>
      <c r="I73" s="12">
        <v>0.43</v>
      </c>
      <c r="J73" s="14">
        <f t="shared" si="19"/>
        <v>1075946</v>
      </c>
      <c r="K73" s="14">
        <f t="shared" si="20"/>
        <v>268986.5</v>
      </c>
      <c r="L73" s="14">
        <f t="shared" si="21"/>
        <v>268986.5</v>
      </c>
      <c r="M73" s="14">
        <f t="shared" si="22"/>
        <v>268986.5</v>
      </c>
      <c r="N73" s="14">
        <f t="shared" si="23"/>
        <v>268986.5</v>
      </c>
      <c r="O73" s="17">
        <v>2703400</v>
      </c>
    </row>
    <row r="74" spans="1:15" x14ac:dyDescent="0.25">
      <c r="A74" s="1" t="s">
        <v>221</v>
      </c>
      <c r="B74" s="1"/>
      <c r="C74" s="6" t="s">
        <v>136</v>
      </c>
      <c r="D74" s="6" t="s">
        <v>138</v>
      </c>
      <c r="E74" s="12">
        <v>0</v>
      </c>
      <c r="F74" s="13">
        <v>709290</v>
      </c>
      <c r="G74" s="13">
        <v>3962890</v>
      </c>
      <c r="H74" s="13">
        <f t="shared" si="18"/>
        <v>4672180</v>
      </c>
      <c r="I74" s="12">
        <v>0.72199999999999998</v>
      </c>
      <c r="J74" s="14">
        <f t="shared" si="19"/>
        <v>3373313.96</v>
      </c>
      <c r="K74" s="14">
        <f t="shared" si="20"/>
        <v>843328.49</v>
      </c>
      <c r="L74" s="14">
        <f t="shared" si="21"/>
        <v>843328.49</v>
      </c>
      <c r="M74" s="14">
        <f t="shared" si="22"/>
        <v>843328.49</v>
      </c>
      <c r="N74" s="14">
        <f t="shared" si="23"/>
        <v>843328.49</v>
      </c>
      <c r="O74" s="17">
        <v>5172380</v>
      </c>
    </row>
    <row r="75" spans="1:15" ht="45" x14ac:dyDescent="0.25">
      <c r="A75" s="1" t="s">
        <v>221</v>
      </c>
      <c r="B75" s="1"/>
      <c r="C75" s="6" t="s">
        <v>136</v>
      </c>
      <c r="D75" s="6" t="s">
        <v>139</v>
      </c>
      <c r="E75" s="12">
        <v>0</v>
      </c>
      <c r="F75" s="13">
        <v>89740</v>
      </c>
      <c r="G75" s="13">
        <v>497460</v>
      </c>
      <c r="H75" s="13">
        <f t="shared" si="18"/>
        <v>587200</v>
      </c>
      <c r="I75" s="12">
        <v>0.56000000000000005</v>
      </c>
      <c r="J75" s="14">
        <f t="shared" si="19"/>
        <v>328832</v>
      </c>
      <c r="K75" s="14">
        <f t="shared" si="20"/>
        <v>82208</v>
      </c>
      <c r="L75" s="14">
        <f t="shared" si="21"/>
        <v>82208</v>
      </c>
      <c r="M75" s="14">
        <f t="shared" si="22"/>
        <v>82208</v>
      </c>
      <c r="N75" s="14">
        <f t="shared" si="23"/>
        <v>82208</v>
      </c>
      <c r="O75" s="17">
        <v>612300</v>
      </c>
    </row>
    <row r="76" spans="1:15" x14ac:dyDescent="0.25">
      <c r="A76" s="1" t="s">
        <v>221</v>
      </c>
      <c r="B76" s="1"/>
      <c r="C76" s="6" t="s">
        <v>140</v>
      </c>
      <c r="D76" s="6" t="s">
        <v>141</v>
      </c>
      <c r="E76" s="12">
        <v>0</v>
      </c>
      <c r="F76" s="12">
        <v>915</v>
      </c>
      <c r="G76" s="13">
        <v>117635</v>
      </c>
      <c r="H76" s="13">
        <f t="shared" si="18"/>
        <v>118550</v>
      </c>
      <c r="I76" s="12">
        <v>2.0459999999999998</v>
      </c>
      <c r="J76" s="14">
        <f t="shared" si="19"/>
        <v>242553.3</v>
      </c>
      <c r="K76" s="14">
        <f t="shared" si="20"/>
        <v>60638.324999999997</v>
      </c>
      <c r="L76" s="14">
        <f t="shared" si="21"/>
        <v>60638.324999999997</v>
      </c>
      <c r="M76" s="14">
        <f t="shared" si="22"/>
        <v>60638.324999999997</v>
      </c>
      <c r="N76" s="14">
        <f t="shared" si="23"/>
        <v>60638.324999999997</v>
      </c>
      <c r="O76" s="17">
        <v>118550</v>
      </c>
    </row>
    <row r="77" spans="1:15" x14ac:dyDescent="0.25">
      <c r="A77" s="1" t="s">
        <v>221</v>
      </c>
      <c r="B77" s="1"/>
      <c r="C77" s="6" t="s">
        <v>142</v>
      </c>
      <c r="D77" s="6" t="s">
        <v>143</v>
      </c>
      <c r="E77" s="12">
        <v>0</v>
      </c>
      <c r="F77" s="13">
        <v>167645</v>
      </c>
      <c r="G77" s="13">
        <v>846995</v>
      </c>
      <c r="H77" s="13">
        <f t="shared" si="18"/>
        <v>1014640</v>
      </c>
      <c r="I77" s="12">
        <v>0.44700000000000001</v>
      </c>
      <c r="J77" s="14">
        <f t="shared" si="19"/>
        <v>453544.08</v>
      </c>
      <c r="K77" s="14">
        <f t="shared" si="20"/>
        <v>113386.02</v>
      </c>
      <c r="L77" s="14">
        <f t="shared" si="21"/>
        <v>113386.02</v>
      </c>
      <c r="M77" s="14">
        <f t="shared" si="22"/>
        <v>113386.02</v>
      </c>
      <c r="N77" s="14">
        <f t="shared" si="23"/>
        <v>113386.02</v>
      </c>
      <c r="O77" s="17">
        <v>1025320</v>
      </c>
    </row>
    <row r="78" spans="1:15" x14ac:dyDescent="0.25">
      <c r="A78" s="1" t="s">
        <v>221</v>
      </c>
      <c r="B78" s="1"/>
      <c r="C78" s="6" t="s">
        <v>142</v>
      </c>
      <c r="D78" s="6" t="s">
        <v>144</v>
      </c>
      <c r="E78" s="12">
        <v>0</v>
      </c>
      <c r="F78" s="13">
        <v>244675</v>
      </c>
      <c r="G78" s="13">
        <v>802945</v>
      </c>
      <c r="H78" s="13">
        <f t="shared" si="18"/>
        <v>1047620</v>
      </c>
      <c r="I78" s="12">
        <v>0.92100000000000004</v>
      </c>
      <c r="J78" s="14">
        <f t="shared" si="19"/>
        <v>964858.02</v>
      </c>
      <c r="K78" s="14">
        <f t="shared" si="20"/>
        <v>241214.505</v>
      </c>
      <c r="L78" s="14">
        <f t="shared" si="21"/>
        <v>241214.505</v>
      </c>
      <c r="M78" s="14">
        <f t="shared" si="22"/>
        <v>241214.505</v>
      </c>
      <c r="N78" s="14">
        <f t="shared" si="23"/>
        <v>241214.505</v>
      </c>
      <c r="O78" s="17">
        <v>1058120</v>
      </c>
    </row>
    <row r="79" spans="1:15" x14ac:dyDescent="0.25">
      <c r="A79" s="1" t="s">
        <v>221</v>
      </c>
      <c r="B79" s="1"/>
      <c r="C79" s="6" t="s">
        <v>142</v>
      </c>
      <c r="D79" s="6" t="s">
        <v>145</v>
      </c>
      <c r="E79" s="12">
        <v>0</v>
      </c>
      <c r="F79" s="13">
        <v>168230</v>
      </c>
      <c r="G79" s="13">
        <v>796020</v>
      </c>
      <c r="H79" s="13">
        <f t="shared" si="18"/>
        <v>964250</v>
      </c>
      <c r="I79" s="12">
        <v>1.389</v>
      </c>
      <c r="J79" s="14">
        <f t="shared" si="19"/>
        <v>1339343.25</v>
      </c>
      <c r="K79" s="14">
        <f t="shared" si="20"/>
        <v>334835.8125</v>
      </c>
      <c r="L79" s="14">
        <f t="shared" si="21"/>
        <v>334835.8125</v>
      </c>
      <c r="M79" s="14">
        <f t="shared" si="22"/>
        <v>334835.8125</v>
      </c>
      <c r="N79" s="14">
        <f t="shared" si="23"/>
        <v>334835.8125</v>
      </c>
      <c r="O79" s="17">
        <v>974840</v>
      </c>
    </row>
    <row r="80" spans="1:15" x14ac:dyDescent="0.25">
      <c r="A80" s="1" t="s">
        <v>221</v>
      </c>
      <c r="B80" s="1"/>
      <c r="C80" s="6" t="s">
        <v>146</v>
      </c>
      <c r="D80" s="6" t="s">
        <v>43</v>
      </c>
      <c r="E80" s="12">
        <v>0</v>
      </c>
      <c r="F80" s="13">
        <v>310785</v>
      </c>
      <c r="G80" s="13">
        <v>685860</v>
      </c>
      <c r="H80" s="13">
        <f t="shared" si="18"/>
        <v>996645</v>
      </c>
      <c r="I80" s="12">
        <v>4.4999999999999998E-2</v>
      </c>
      <c r="J80" s="14">
        <f t="shared" si="19"/>
        <v>44849.03</v>
      </c>
      <c r="K80" s="14">
        <f t="shared" si="20"/>
        <v>11212.2575</v>
      </c>
      <c r="L80" s="14">
        <f t="shared" si="21"/>
        <v>11212.2575</v>
      </c>
      <c r="M80" s="14">
        <f t="shared" si="22"/>
        <v>11212.2575</v>
      </c>
      <c r="N80" s="14">
        <f t="shared" si="23"/>
        <v>11212.2575</v>
      </c>
      <c r="O80" s="17">
        <v>997295</v>
      </c>
    </row>
    <row r="81" spans="1:15" x14ac:dyDescent="0.25">
      <c r="A81" s="4"/>
      <c r="B81" s="4" t="s">
        <v>147</v>
      </c>
      <c r="C81" s="5" t="s">
        <v>148</v>
      </c>
      <c r="D81" s="6"/>
      <c r="E81" s="12"/>
      <c r="F81" s="12"/>
      <c r="G81" s="12"/>
      <c r="H81" s="13"/>
      <c r="I81" s="12"/>
      <c r="J81" s="14"/>
      <c r="K81" s="14"/>
      <c r="L81" s="14"/>
      <c r="M81" s="14"/>
      <c r="N81" s="14"/>
      <c r="O81" s="17"/>
    </row>
    <row r="82" spans="1:15" ht="30" x14ac:dyDescent="0.25">
      <c r="A82" s="1" t="s">
        <v>221</v>
      </c>
      <c r="B82" s="1"/>
      <c r="C82" s="6" t="s">
        <v>149</v>
      </c>
      <c r="D82" s="6" t="s">
        <v>150</v>
      </c>
      <c r="E82" s="12">
        <v>0</v>
      </c>
      <c r="F82" s="13">
        <v>25975</v>
      </c>
      <c r="G82" s="13">
        <v>8480</v>
      </c>
      <c r="H82" s="13">
        <f t="shared" si="18"/>
        <v>34455</v>
      </c>
      <c r="I82" s="12">
        <v>4.5590000000000002</v>
      </c>
      <c r="J82" s="14">
        <f t="shared" si="19"/>
        <v>157080.35</v>
      </c>
      <c r="K82" s="14">
        <f t="shared" si="20"/>
        <v>39270.087500000001</v>
      </c>
      <c r="L82" s="14">
        <f t="shared" si="21"/>
        <v>39270.087500000001</v>
      </c>
      <c r="M82" s="14">
        <f t="shared" si="22"/>
        <v>39270.087500000001</v>
      </c>
      <c r="N82" s="14">
        <f t="shared" si="23"/>
        <v>39270.087500000001</v>
      </c>
      <c r="O82" s="17">
        <v>34975</v>
      </c>
    </row>
    <row r="83" spans="1:15" x14ac:dyDescent="0.25">
      <c r="A83" s="1" t="s">
        <v>221</v>
      </c>
      <c r="B83" s="1"/>
      <c r="C83" s="6" t="s">
        <v>149</v>
      </c>
      <c r="D83" s="6" t="s">
        <v>151</v>
      </c>
      <c r="E83" s="12">
        <v>0</v>
      </c>
      <c r="F83" s="13">
        <v>286170</v>
      </c>
      <c r="G83" s="13">
        <v>1010480</v>
      </c>
      <c r="H83" s="13">
        <f t="shared" si="18"/>
        <v>1296650</v>
      </c>
      <c r="I83" s="12">
        <v>2.4E-2</v>
      </c>
      <c r="J83" s="14">
        <f t="shared" si="19"/>
        <v>31119.599999999999</v>
      </c>
      <c r="K83" s="14">
        <f t="shared" si="20"/>
        <v>7779.9</v>
      </c>
      <c r="L83" s="14">
        <f t="shared" si="21"/>
        <v>7779.9</v>
      </c>
      <c r="M83" s="14">
        <f t="shared" si="22"/>
        <v>7779.9</v>
      </c>
      <c r="N83" s="14">
        <f t="shared" si="23"/>
        <v>7779.9</v>
      </c>
      <c r="O83" s="17">
        <v>1297830</v>
      </c>
    </row>
    <row r="84" spans="1:15" x14ac:dyDescent="0.25">
      <c r="A84" s="1" t="s">
        <v>221</v>
      </c>
      <c r="B84" s="1"/>
      <c r="C84" s="6" t="s">
        <v>149</v>
      </c>
      <c r="D84" s="6" t="s">
        <v>42</v>
      </c>
      <c r="E84" s="12">
        <v>0</v>
      </c>
      <c r="F84" s="13">
        <v>278311</v>
      </c>
      <c r="G84" s="13">
        <v>669490</v>
      </c>
      <c r="H84" s="13">
        <f t="shared" si="18"/>
        <v>947801</v>
      </c>
      <c r="I84" s="12">
        <v>4.1000000000000002E-2</v>
      </c>
      <c r="J84" s="14">
        <f t="shared" si="19"/>
        <v>38859.85</v>
      </c>
      <c r="K84" s="14">
        <f t="shared" si="20"/>
        <v>9714.9624999999996</v>
      </c>
      <c r="L84" s="14">
        <f t="shared" si="21"/>
        <v>9714.9624999999996</v>
      </c>
      <c r="M84" s="14">
        <f t="shared" si="22"/>
        <v>9714.9624999999996</v>
      </c>
      <c r="N84" s="14">
        <f t="shared" si="23"/>
        <v>9714.9624999999996</v>
      </c>
      <c r="O84" s="17">
        <v>949501</v>
      </c>
    </row>
    <row r="85" spans="1:15" x14ac:dyDescent="0.25">
      <c r="A85" s="1" t="s">
        <v>221</v>
      </c>
      <c r="B85" s="1"/>
      <c r="C85" s="6" t="s">
        <v>152</v>
      </c>
      <c r="D85" s="6" t="s">
        <v>153</v>
      </c>
      <c r="E85" s="12">
        <v>0</v>
      </c>
      <c r="F85" s="13">
        <v>91760</v>
      </c>
      <c r="G85" s="12">
        <v>50</v>
      </c>
      <c r="H85" s="13">
        <f t="shared" si="18"/>
        <v>91810</v>
      </c>
      <c r="I85" s="12">
        <v>16.244</v>
      </c>
      <c r="J85" s="14">
        <f t="shared" si="19"/>
        <v>1491361.64</v>
      </c>
      <c r="K85" s="14">
        <f t="shared" si="20"/>
        <v>372840.41</v>
      </c>
      <c r="L85" s="14">
        <f t="shared" si="21"/>
        <v>372840.41</v>
      </c>
      <c r="M85" s="14">
        <f t="shared" si="22"/>
        <v>372840.41</v>
      </c>
      <c r="N85" s="14">
        <f t="shared" si="23"/>
        <v>372840.41</v>
      </c>
      <c r="O85" s="17">
        <v>93260</v>
      </c>
    </row>
    <row r="86" spans="1:15" ht="30" x14ac:dyDescent="0.25">
      <c r="A86" s="1" t="s">
        <v>221</v>
      </c>
      <c r="B86" s="1"/>
      <c r="C86" s="6" t="s">
        <v>154</v>
      </c>
      <c r="D86" s="6" t="s">
        <v>155</v>
      </c>
      <c r="E86" s="12">
        <v>0</v>
      </c>
      <c r="F86" s="13">
        <v>22259</v>
      </c>
      <c r="G86" s="13">
        <v>35251</v>
      </c>
      <c r="H86" s="13">
        <f t="shared" si="18"/>
        <v>57510</v>
      </c>
      <c r="I86" s="12">
        <v>22.181000000000001</v>
      </c>
      <c r="J86" s="14">
        <f t="shared" si="19"/>
        <v>1275629.31</v>
      </c>
      <c r="K86" s="14">
        <f t="shared" si="20"/>
        <v>318907.32750000001</v>
      </c>
      <c r="L86" s="14">
        <f t="shared" si="21"/>
        <v>318907.32750000001</v>
      </c>
      <c r="M86" s="14">
        <f t="shared" si="22"/>
        <v>318907.32750000001</v>
      </c>
      <c r="N86" s="14">
        <f t="shared" si="23"/>
        <v>318907.32750000001</v>
      </c>
      <c r="O86" s="17">
        <v>57550</v>
      </c>
    </row>
    <row r="87" spans="1:15" ht="30" x14ac:dyDescent="0.25">
      <c r="A87" s="1" t="s">
        <v>221</v>
      </c>
      <c r="B87" s="1"/>
      <c r="C87" s="6" t="s">
        <v>154</v>
      </c>
      <c r="D87" s="6" t="s">
        <v>150</v>
      </c>
      <c r="E87" s="12">
        <v>0</v>
      </c>
      <c r="F87" s="13">
        <v>3320</v>
      </c>
      <c r="G87" s="12">
        <v>150</v>
      </c>
      <c r="H87" s="13">
        <f t="shared" si="18"/>
        <v>3470</v>
      </c>
      <c r="I87" s="12">
        <v>19.792000000000002</v>
      </c>
      <c r="J87" s="14">
        <f t="shared" si="19"/>
        <v>68678.240000000005</v>
      </c>
      <c r="K87" s="14">
        <f t="shared" si="20"/>
        <v>17169.560000000001</v>
      </c>
      <c r="L87" s="14">
        <f t="shared" si="21"/>
        <v>17169.560000000001</v>
      </c>
      <c r="M87" s="14">
        <f t="shared" si="22"/>
        <v>17169.560000000001</v>
      </c>
      <c r="N87" s="14">
        <f t="shared" si="23"/>
        <v>17169.560000000001</v>
      </c>
      <c r="O87" s="17">
        <v>3550</v>
      </c>
    </row>
    <row r="88" spans="1:15" x14ac:dyDescent="0.25">
      <c r="A88" s="1" t="s">
        <v>221</v>
      </c>
      <c r="B88" s="1"/>
      <c r="C88" s="6" t="s">
        <v>154</v>
      </c>
      <c r="D88" s="6" t="s">
        <v>40</v>
      </c>
      <c r="E88" s="12">
        <v>0</v>
      </c>
      <c r="F88" s="13">
        <v>99225</v>
      </c>
      <c r="G88" s="13">
        <v>365450</v>
      </c>
      <c r="H88" s="13">
        <f t="shared" si="18"/>
        <v>464675</v>
      </c>
      <c r="I88" s="12">
        <v>0.64600000000000002</v>
      </c>
      <c r="J88" s="14">
        <f t="shared" si="19"/>
        <v>300180.05</v>
      </c>
      <c r="K88" s="14">
        <f t="shared" si="20"/>
        <v>75045.012499999997</v>
      </c>
      <c r="L88" s="14">
        <f t="shared" si="21"/>
        <v>75045.012499999997</v>
      </c>
      <c r="M88" s="14">
        <f t="shared" si="22"/>
        <v>75045.012499999997</v>
      </c>
      <c r="N88" s="14">
        <f t="shared" si="23"/>
        <v>75045.012499999997</v>
      </c>
      <c r="O88" s="17">
        <v>465175</v>
      </c>
    </row>
    <row r="89" spans="1:15" x14ac:dyDescent="0.25">
      <c r="A89" s="1" t="s">
        <v>221</v>
      </c>
      <c r="B89" s="1"/>
      <c r="C89" s="6" t="s">
        <v>154</v>
      </c>
      <c r="D89" s="6" t="s">
        <v>27</v>
      </c>
      <c r="E89" s="12">
        <v>0</v>
      </c>
      <c r="F89" s="13">
        <v>357800</v>
      </c>
      <c r="G89" s="13">
        <v>912000</v>
      </c>
      <c r="H89" s="13">
        <f t="shared" ref="H89:H112" si="24">E89+F89+G89</f>
        <v>1269800</v>
      </c>
      <c r="I89" s="12">
        <v>0.41899999999999998</v>
      </c>
      <c r="J89" s="14">
        <f t="shared" si="19"/>
        <v>532046.19999999995</v>
      </c>
      <c r="K89" s="14">
        <f t="shared" si="20"/>
        <v>133011.54999999999</v>
      </c>
      <c r="L89" s="14">
        <f t="shared" si="21"/>
        <v>133011.54999999999</v>
      </c>
      <c r="M89" s="14">
        <f t="shared" si="22"/>
        <v>133011.54999999999</v>
      </c>
      <c r="N89" s="14">
        <f t="shared" si="23"/>
        <v>133011.54999999999</v>
      </c>
      <c r="O89" s="17">
        <v>1269800</v>
      </c>
    </row>
    <row r="90" spans="1:15" x14ac:dyDescent="0.25">
      <c r="A90" s="1" t="s">
        <v>221</v>
      </c>
      <c r="B90" s="1"/>
      <c r="C90" s="6" t="s">
        <v>156</v>
      </c>
      <c r="D90" s="6" t="s">
        <v>41</v>
      </c>
      <c r="E90" s="12">
        <v>0</v>
      </c>
      <c r="F90" s="13">
        <v>133890</v>
      </c>
      <c r="G90" s="13">
        <v>460840</v>
      </c>
      <c r="H90" s="13">
        <f t="shared" si="24"/>
        <v>594730</v>
      </c>
      <c r="I90" s="12">
        <v>0.64600000000000002</v>
      </c>
      <c r="J90" s="14">
        <f t="shared" ref="J90:J112" si="25">ROUNDUP((H90*I90),2)</f>
        <v>384195.58</v>
      </c>
      <c r="K90" s="14">
        <f t="shared" ref="K90:K112" si="26">J90/4</f>
        <v>96048.895000000004</v>
      </c>
      <c r="L90" s="14">
        <f t="shared" ref="L90:L112" si="27">J90/4</f>
        <v>96048.895000000004</v>
      </c>
      <c r="M90" s="14">
        <f t="shared" si="22"/>
        <v>96048.895000000004</v>
      </c>
      <c r="N90" s="14">
        <f t="shared" si="23"/>
        <v>96048.895000000004</v>
      </c>
      <c r="O90" s="17">
        <v>600710</v>
      </c>
    </row>
    <row r="91" spans="1:15" x14ac:dyDescent="0.25">
      <c r="A91" s="1" t="s">
        <v>221</v>
      </c>
      <c r="B91" s="1"/>
      <c r="C91" s="6" t="s">
        <v>156</v>
      </c>
      <c r="D91" s="6" t="s">
        <v>44</v>
      </c>
      <c r="E91" s="12">
        <v>0</v>
      </c>
      <c r="F91" s="13">
        <v>568245</v>
      </c>
      <c r="G91" s="13">
        <v>1598190</v>
      </c>
      <c r="H91" s="13">
        <f t="shared" si="24"/>
        <v>2166435</v>
      </c>
      <c r="I91" s="12">
        <v>0.28499999999999998</v>
      </c>
      <c r="J91" s="14">
        <f t="shared" si="25"/>
        <v>617433.98</v>
      </c>
      <c r="K91" s="14">
        <f t="shared" si="26"/>
        <v>154358.495</v>
      </c>
      <c r="L91" s="14">
        <f t="shared" si="27"/>
        <v>154358.495</v>
      </c>
      <c r="M91" s="14">
        <f t="shared" si="22"/>
        <v>154358.495</v>
      </c>
      <c r="N91" s="14">
        <f t="shared" si="23"/>
        <v>154358.495</v>
      </c>
      <c r="O91" s="17">
        <v>2191995</v>
      </c>
    </row>
    <row r="92" spans="1:15" x14ac:dyDescent="0.25">
      <c r="A92" s="1" t="s">
        <v>221</v>
      </c>
      <c r="B92" s="1"/>
      <c r="C92" s="6" t="s">
        <v>157</v>
      </c>
      <c r="D92" s="6" t="s">
        <v>42</v>
      </c>
      <c r="E92" s="12">
        <v>0</v>
      </c>
      <c r="F92" s="13">
        <v>1260</v>
      </c>
      <c r="G92" s="13">
        <v>2640</v>
      </c>
      <c r="H92" s="13">
        <f t="shared" si="24"/>
        <v>3900</v>
      </c>
      <c r="I92" s="12">
        <v>0.16200000000000001</v>
      </c>
      <c r="J92" s="14">
        <f t="shared" si="25"/>
        <v>631.79999999999995</v>
      </c>
      <c r="K92" s="14">
        <f t="shared" si="26"/>
        <v>157.94999999999999</v>
      </c>
      <c r="L92" s="14">
        <f t="shared" si="27"/>
        <v>157.94999999999999</v>
      </c>
      <c r="M92" s="14">
        <f t="shared" si="22"/>
        <v>157.94999999999999</v>
      </c>
      <c r="N92" s="14">
        <f t="shared" si="23"/>
        <v>157.94999999999999</v>
      </c>
      <c r="O92" s="17">
        <v>3900</v>
      </c>
    </row>
    <row r="93" spans="1:15" x14ac:dyDescent="0.25">
      <c r="A93" s="1" t="s">
        <v>221</v>
      </c>
      <c r="B93" s="1"/>
      <c r="C93" s="6" t="s">
        <v>158</v>
      </c>
      <c r="D93" s="6" t="s">
        <v>159</v>
      </c>
      <c r="E93" s="12">
        <v>0</v>
      </c>
      <c r="F93" s="13">
        <v>23425</v>
      </c>
      <c r="G93" s="13">
        <v>42480</v>
      </c>
      <c r="H93" s="13">
        <f t="shared" si="24"/>
        <v>65905</v>
      </c>
      <c r="I93" s="12">
        <v>0.26100000000000001</v>
      </c>
      <c r="J93" s="14">
        <f t="shared" si="25"/>
        <v>17201.21</v>
      </c>
      <c r="K93" s="14">
        <f t="shared" si="26"/>
        <v>4300.3024999999998</v>
      </c>
      <c r="L93" s="14">
        <f t="shared" si="27"/>
        <v>4300.3024999999998</v>
      </c>
      <c r="M93" s="14">
        <f t="shared" si="22"/>
        <v>4300.3024999999998</v>
      </c>
      <c r="N93" s="14">
        <f t="shared" si="23"/>
        <v>4300.3024999999998</v>
      </c>
      <c r="O93" s="17">
        <v>68005</v>
      </c>
    </row>
    <row r="94" spans="1:15" x14ac:dyDescent="0.25">
      <c r="A94" s="1" t="s">
        <v>221</v>
      </c>
      <c r="B94" s="1"/>
      <c r="C94" s="6" t="s">
        <v>158</v>
      </c>
      <c r="D94" s="6" t="s">
        <v>160</v>
      </c>
      <c r="E94" s="12">
        <v>0</v>
      </c>
      <c r="F94" s="13">
        <v>118672</v>
      </c>
      <c r="G94" s="13">
        <v>218440</v>
      </c>
      <c r="H94" s="13">
        <f t="shared" si="24"/>
        <v>337112</v>
      </c>
      <c r="I94" s="12">
        <v>2.6059999999999999</v>
      </c>
      <c r="J94" s="14">
        <f t="shared" si="25"/>
        <v>878513.88</v>
      </c>
      <c r="K94" s="14">
        <f t="shared" si="26"/>
        <v>219628.47</v>
      </c>
      <c r="L94" s="14">
        <f t="shared" si="27"/>
        <v>219628.47</v>
      </c>
      <c r="M94" s="14">
        <f t="shared" si="22"/>
        <v>219628.47</v>
      </c>
      <c r="N94" s="14">
        <f t="shared" si="23"/>
        <v>219628.47</v>
      </c>
      <c r="O94" s="17">
        <v>337112</v>
      </c>
    </row>
    <row r="95" spans="1:15" ht="45" x14ac:dyDescent="0.25">
      <c r="A95" s="1" t="s">
        <v>221</v>
      </c>
      <c r="B95" s="1"/>
      <c r="C95" s="6" t="s">
        <v>161</v>
      </c>
      <c r="D95" s="6" t="s">
        <v>162</v>
      </c>
      <c r="E95" s="12">
        <v>0</v>
      </c>
      <c r="F95" s="13">
        <v>1013</v>
      </c>
      <c r="G95" s="12">
        <v>851</v>
      </c>
      <c r="H95" s="13">
        <f t="shared" si="24"/>
        <v>1864</v>
      </c>
      <c r="I95" s="12">
        <v>383.04700000000003</v>
      </c>
      <c r="J95" s="14">
        <f t="shared" si="25"/>
        <v>713999.61</v>
      </c>
      <c r="K95" s="14">
        <f t="shared" si="26"/>
        <v>178499.9025</v>
      </c>
      <c r="L95" s="14">
        <f t="shared" si="27"/>
        <v>178499.9025</v>
      </c>
      <c r="M95" s="14">
        <f t="shared" si="22"/>
        <v>178499.9025</v>
      </c>
      <c r="N95" s="14">
        <f t="shared" si="23"/>
        <v>178499.9025</v>
      </c>
      <c r="O95" s="17">
        <v>1864</v>
      </c>
    </row>
    <row r="96" spans="1:15" ht="45" x14ac:dyDescent="0.25">
      <c r="A96" s="1" t="s">
        <v>221</v>
      </c>
      <c r="B96" s="1"/>
      <c r="C96" s="6" t="s">
        <v>161</v>
      </c>
      <c r="D96" s="6" t="s">
        <v>163</v>
      </c>
      <c r="E96" s="12">
        <v>0</v>
      </c>
      <c r="F96" s="12">
        <v>644</v>
      </c>
      <c r="G96" s="12">
        <v>994</v>
      </c>
      <c r="H96" s="13">
        <f t="shared" si="24"/>
        <v>1638</v>
      </c>
      <c r="I96" s="12">
        <v>589.47299999999996</v>
      </c>
      <c r="J96" s="14">
        <f t="shared" si="25"/>
        <v>965556.78</v>
      </c>
      <c r="K96" s="14">
        <f t="shared" si="26"/>
        <v>241389.19500000001</v>
      </c>
      <c r="L96" s="14">
        <f t="shared" si="27"/>
        <v>241389.19500000001</v>
      </c>
      <c r="M96" s="14">
        <f t="shared" ref="M96:M112" si="28">J96/4</f>
        <v>241389.19500000001</v>
      </c>
      <c r="N96" s="14">
        <f t="shared" ref="N96:N112" si="29">J96/4</f>
        <v>241389.19500000001</v>
      </c>
      <c r="O96" s="17">
        <v>1638</v>
      </c>
    </row>
    <row r="97" spans="1:15" x14ac:dyDescent="0.25">
      <c r="A97" s="1" t="s">
        <v>221</v>
      </c>
      <c r="B97" s="1"/>
      <c r="C97" s="6" t="s">
        <v>161</v>
      </c>
      <c r="D97" s="6" t="s">
        <v>164</v>
      </c>
      <c r="E97" s="12">
        <v>0</v>
      </c>
      <c r="F97" s="13">
        <v>10617</v>
      </c>
      <c r="G97" s="13">
        <v>27468</v>
      </c>
      <c r="H97" s="13">
        <f t="shared" si="24"/>
        <v>38085</v>
      </c>
      <c r="I97" s="12">
        <v>6.9790000000000001</v>
      </c>
      <c r="J97" s="14">
        <f t="shared" si="25"/>
        <v>265795.22000000003</v>
      </c>
      <c r="K97" s="14">
        <f t="shared" si="26"/>
        <v>66448.805000000008</v>
      </c>
      <c r="L97" s="14">
        <f t="shared" si="27"/>
        <v>66448.805000000008</v>
      </c>
      <c r="M97" s="14">
        <f t="shared" si="28"/>
        <v>66448.805000000008</v>
      </c>
      <c r="N97" s="14">
        <f t="shared" si="29"/>
        <v>66448.805000000008</v>
      </c>
      <c r="O97" s="17">
        <v>38085</v>
      </c>
    </row>
    <row r="98" spans="1:15" x14ac:dyDescent="0.25">
      <c r="A98" s="1" t="s">
        <v>221</v>
      </c>
      <c r="B98" s="1"/>
      <c r="C98" s="6" t="s">
        <v>165</v>
      </c>
      <c r="D98" s="6" t="s">
        <v>166</v>
      </c>
      <c r="E98" s="12">
        <v>0</v>
      </c>
      <c r="F98" s="13">
        <v>5080</v>
      </c>
      <c r="G98" s="12">
        <v>0</v>
      </c>
      <c r="H98" s="13">
        <f t="shared" si="24"/>
        <v>5080</v>
      </c>
      <c r="I98" s="12">
        <v>0.66700000000000004</v>
      </c>
      <c r="J98" s="14">
        <f t="shared" si="25"/>
        <v>3388.36</v>
      </c>
      <c r="K98" s="14">
        <f t="shared" si="26"/>
        <v>847.09</v>
      </c>
      <c r="L98" s="14">
        <f t="shared" si="27"/>
        <v>847.09</v>
      </c>
      <c r="M98" s="14">
        <f t="shared" si="28"/>
        <v>847.09</v>
      </c>
      <c r="N98" s="14">
        <f t="shared" si="29"/>
        <v>847.09</v>
      </c>
      <c r="O98" s="17">
        <v>5080</v>
      </c>
    </row>
    <row r="99" spans="1:15" x14ac:dyDescent="0.25">
      <c r="A99" s="1" t="s">
        <v>221</v>
      </c>
      <c r="B99" s="1"/>
      <c r="C99" s="6" t="s">
        <v>167</v>
      </c>
      <c r="D99" s="6" t="s">
        <v>168</v>
      </c>
      <c r="E99" s="12">
        <v>0</v>
      </c>
      <c r="F99" s="13">
        <v>382110</v>
      </c>
      <c r="G99" s="13">
        <v>287840</v>
      </c>
      <c r="H99" s="13">
        <f t="shared" si="24"/>
        <v>669950</v>
      </c>
      <c r="I99" s="12">
        <v>0.54700000000000004</v>
      </c>
      <c r="J99" s="14">
        <f t="shared" si="25"/>
        <v>366462.65</v>
      </c>
      <c r="K99" s="14">
        <f t="shared" si="26"/>
        <v>91615.662500000006</v>
      </c>
      <c r="L99" s="14">
        <f t="shared" si="27"/>
        <v>91615.662500000006</v>
      </c>
      <c r="M99" s="14">
        <f t="shared" si="28"/>
        <v>91615.662500000006</v>
      </c>
      <c r="N99" s="14">
        <f t="shared" si="29"/>
        <v>91615.662500000006</v>
      </c>
      <c r="O99" s="17">
        <v>679170</v>
      </c>
    </row>
    <row r="100" spans="1:15" x14ac:dyDescent="0.25">
      <c r="A100" s="1" t="s">
        <v>221</v>
      </c>
      <c r="B100" s="1"/>
      <c r="C100" s="6" t="s">
        <v>169</v>
      </c>
      <c r="D100" s="6" t="s">
        <v>170</v>
      </c>
      <c r="E100" s="12">
        <v>0</v>
      </c>
      <c r="F100" s="13">
        <v>5240</v>
      </c>
      <c r="G100" s="12">
        <v>0</v>
      </c>
      <c r="H100" s="13">
        <f t="shared" si="24"/>
        <v>5240</v>
      </c>
      <c r="I100" s="12">
        <v>0.313</v>
      </c>
      <c r="J100" s="14">
        <f t="shared" si="25"/>
        <v>1640.12</v>
      </c>
      <c r="K100" s="14">
        <f t="shared" si="26"/>
        <v>410.03</v>
      </c>
      <c r="L100" s="14">
        <f t="shared" si="27"/>
        <v>410.03</v>
      </c>
      <c r="M100" s="14">
        <f t="shared" si="28"/>
        <v>410.03</v>
      </c>
      <c r="N100" s="14">
        <f t="shared" si="29"/>
        <v>410.03</v>
      </c>
      <c r="O100" s="17">
        <v>5590</v>
      </c>
    </row>
    <row r="101" spans="1:15" x14ac:dyDescent="0.25">
      <c r="A101" s="1" t="s">
        <v>221</v>
      </c>
      <c r="B101" s="1"/>
      <c r="C101" s="6" t="s">
        <v>169</v>
      </c>
      <c r="D101" s="6" t="s">
        <v>39</v>
      </c>
      <c r="E101" s="12">
        <v>0</v>
      </c>
      <c r="F101" s="13">
        <v>129860</v>
      </c>
      <c r="G101" s="13">
        <v>270000</v>
      </c>
      <c r="H101" s="13">
        <f t="shared" si="24"/>
        <v>399860</v>
      </c>
      <c r="I101" s="12">
        <v>7.1999999999999995E-2</v>
      </c>
      <c r="J101" s="14">
        <f t="shared" si="25"/>
        <v>28789.919999999998</v>
      </c>
      <c r="K101" s="14">
        <f t="shared" si="26"/>
        <v>7197.48</v>
      </c>
      <c r="L101" s="14">
        <f t="shared" si="27"/>
        <v>7197.48</v>
      </c>
      <c r="M101" s="14">
        <f t="shared" si="28"/>
        <v>7197.48</v>
      </c>
      <c r="N101" s="14">
        <f t="shared" si="29"/>
        <v>7197.48</v>
      </c>
      <c r="O101" s="17">
        <v>399960</v>
      </c>
    </row>
    <row r="102" spans="1:15" ht="30" x14ac:dyDescent="0.25">
      <c r="A102" s="1" t="s">
        <v>221</v>
      </c>
      <c r="B102" s="1"/>
      <c r="C102" s="6" t="s">
        <v>171</v>
      </c>
      <c r="D102" s="6" t="s">
        <v>172</v>
      </c>
      <c r="E102" s="12">
        <v>0</v>
      </c>
      <c r="F102" s="13">
        <v>7040</v>
      </c>
      <c r="G102" s="13">
        <v>9060</v>
      </c>
      <c r="H102" s="13">
        <f t="shared" si="24"/>
        <v>16100</v>
      </c>
      <c r="I102" s="12">
        <v>16.047999999999998</v>
      </c>
      <c r="J102" s="14">
        <f t="shared" si="25"/>
        <v>258372.8</v>
      </c>
      <c r="K102" s="14">
        <f t="shared" si="26"/>
        <v>64593.2</v>
      </c>
      <c r="L102" s="14">
        <f t="shared" si="27"/>
        <v>64593.2</v>
      </c>
      <c r="M102" s="14">
        <f t="shared" si="28"/>
        <v>64593.2</v>
      </c>
      <c r="N102" s="14">
        <f t="shared" si="29"/>
        <v>64593.2</v>
      </c>
      <c r="O102" s="17">
        <v>16100</v>
      </c>
    </row>
    <row r="103" spans="1:15" x14ac:dyDescent="0.25">
      <c r="A103" s="1" t="s">
        <v>221</v>
      </c>
      <c r="B103" s="1"/>
      <c r="C103" s="6" t="s">
        <v>171</v>
      </c>
      <c r="D103" s="6" t="s">
        <v>38</v>
      </c>
      <c r="E103" s="12">
        <v>0</v>
      </c>
      <c r="F103" s="13">
        <v>300900</v>
      </c>
      <c r="G103" s="13">
        <v>1800400</v>
      </c>
      <c r="H103" s="13">
        <f t="shared" si="24"/>
        <v>2101300</v>
      </c>
      <c r="I103" s="12">
        <v>0.33300000000000002</v>
      </c>
      <c r="J103" s="14">
        <f t="shared" si="25"/>
        <v>699732.9</v>
      </c>
      <c r="K103" s="14">
        <f t="shared" si="26"/>
        <v>174933.22500000001</v>
      </c>
      <c r="L103" s="14">
        <f t="shared" si="27"/>
        <v>174933.22500000001</v>
      </c>
      <c r="M103" s="14">
        <f t="shared" si="28"/>
        <v>174933.22500000001</v>
      </c>
      <c r="N103" s="14">
        <f t="shared" si="29"/>
        <v>174933.22500000001</v>
      </c>
      <c r="O103" s="17">
        <v>2101300</v>
      </c>
    </row>
    <row r="104" spans="1:15" ht="30" x14ac:dyDescent="0.25">
      <c r="A104" s="1" t="s">
        <v>221</v>
      </c>
      <c r="B104" s="1"/>
      <c r="C104" s="6" t="s">
        <v>173</v>
      </c>
      <c r="D104" s="6" t="s">
        <v>174</v>
      </c>
      <c r="E104" s="12">
        <v>0</v>
      </c>
      <c r="F104" s="13">
        <v>13280</v>
      </c>
      <c r="G104" s="13">
        <v>5030</v>
      </c>
      <c r="H104" s="13">
        <f t="shared" si="24"/>
        <v>18310</v>
      </c>
      <c r="I104" s="12">
        <v>0.72499999999999998</v>
      </c>
      <c r="J104" s="14">
        <f t="shared" si="25"/>
        <v>13274.75</v>
      </c>
      <c r="K104" s="14">
        <f t="shared" si="26"/>
        <v>3318.6875</v>
      </c>
      <c r="L104" s="14">
        <f t="shared" si="27"/>
        <v>3318.6875</v>
      </c>
      <c r="M104" s="14">
        <f t="shared" si="28"/>
        <v>3318.6875</v>
      </c>
      <c r="N104" s="14">
        <f t="shared" si="29"/>
        <v>3318.6875</v>
      </c>
      <c r="O104" s="17">
        <v>18840</v>
      </c>
    </row>
    <row r="105" spans="1:15" x14ac:dyDescent="0.25">
      <c r="A105" s="1" t="s">
        <v>221</v>
      </c>
      <c r="B105" s="1"/>
      <c r="C105" s="6" t="s">
        <v>173</v>
      </c>
      <c r="D105" s="6" t="s">
        <v>175</v>
      </c>
      <c r="E105" s="12">
        <v>0</v>
      </c>
      <c r="F105" s="13">
        <v>20958</v>
      </c>
      <c r="G105" s="13">
        <v>60900</v>
      </c>
      <c r="H105" s="13">
        <f t="shared" si="24"/>
        <v>81858</v>
      </c>
      <c r="I105" s="12">
        <v>0.127</v>
      </c>
      <c r="J105" s="14">
        <f t="shared" si="25"/>
        <v>10395.969999999999</v>
      </c>
      <c r="K105" s="14">
        <f t="shared" si="26"/>
        <v>2598.9924999999998</v>
      </c>
      <c r="L105" s="14">
        <f t="shared" si="27"/>
        <v>2598.9924999999998</v>
      </c>
      <c r="M105" s="14">
        <f t="shared" si="28"/>
        <v>2598.9924999999998</v>
      </c>
      <c r="N105" s="14">
        <f t="shared" si="29"/>
        <v>2598.9924999999998</v>
      </c>
      <c r="O105" s="17">
        <v>81858</v>
      </c>
    </row>
    <row r="106" spans="1:15" x14ac:dyDescent="0.25">
      <c r="A106" s="1" t="s">
        <v>221</v>
      </c>
      <c r="B106" s="1"/>
      <c r="C106" s="6" t="s">
        <v>173</v>
      </c>
      <c r="D106" s="6" t="s">
        <v>176</v>
      </c>
      <c r="E106" s="12">
        <v>0</v>
      </c>
      <c r="F106" s="13">
        <v>31700</v>
      </c>
      <c r="G106" s="13">
        <v>131530</v>
      </c>
      <c r="H106" s="13">
        <f t="shared" si="24"/>
        <v>163230</v>
      </c>
      <c r="I106" s="12">
        <v>0.158</v>
      </c>
      <c r="J106" s="14">
        <f t="shared" si="25"/>
        <v>25790.34</v>
      </c>
      <c r="K106" s="14">
        <f t="shared" si="26"/>
        <v>6447.585</v>
      </c>
      <c r="L106" s="14">
        <f t="shared" si="27"/>
        <v>6447.585</v>
      </c>
      <c r="M106" s="14">
        <f t="shared" si="28"/>
        <v>6447.585</v>
      </c>
      <c r="N106" s="14">
        <f t="shared" si="29"/>
        <v>6447.585</v>
      </c>
      <c r="O106" s="17">
        <v>163550</v>
      </c>
    </row>
    <row r="107" spans="1:15" x14ac:dyDescent="0.25">
      <c r="A107" s="1" t="s">
        <v>221</v>
      </c>
      <c r="B107" s="1"/>
      <c r="C107" s="6" t="s">
        <v>173</v>
      </c>
      <c r="D107" s="6" t="s">
        <v>177</v>
      </c>
      <c r="E107" s="12">
        <v>0</v>
      </c>
      <c r="F107" s="13">
        <v>40320</v>
      </c>
      <c r="G107" s="13">
        <v>173180</v>
      </c>
      <c r="H107" s="13">
        <f t="shared" si="24"/>
        <v>213500</v>
      </c>
      <c r="I107" s="12">
        <v>0.14799999999999999</v>
      </c>
      <c r="J107" s="14">
        <f t="shared" si="25"/>
        <v>31598</v>
      </c>
      <c r="K107" s="14">
        <f t="shared" si="26"/>
        <v>7899.5</v>
      </c>
      <c r="L107" s="14">
        <f t="shared" si="27"/>
        <v>7899.5</v>
      </c>
      <c r="M107" s="14">
        <f t="shared" si="28"/>
        <v>7899.5</v>
      </c>
      <c r="N107" s="14">
        <f t="shared" si="29"/>
        <v>7899.5</v>
      </c>
      <c r="O107" s="17">
        <v>214800</v>
      </c>
    </row>
    <row r="108" spans="1:15" x14ac:dyDescent="0.25">
      <c r="A108" s="4"/>
      <c r="B108" s="4" t="s">
        <v>178</v>
      </c>
      <c r="C108" s="5" t="s">
        <v>179</v>
      </c>
      <c r="D108" s="6"/>
      <c r="E108" s="12"/>
      <c r="F108" s="12"/>
      <c r="G108" s="12"/>
      <c r="H108" s="13"/>
      <c r="I108" s="12"/>
      <c r="J108" s="14"/>
      <c r="K108" s="14"/>
      <c r="L108" s="14"/>
      <c r="M108" s="14"/>
      <c r="N108" s="14"/>
      <c r="O108" s="17"/>
    </row>
    <row r="109" spans="1:15" x14ac:dyDescent="0.25">
      <c r="A109" s="1" t="s">
        <v>221</v>
      </c>
      <c r="B109" s="1"/>
      <c r="C109" s="6" t="s">
        <v>180</v>
      </c>
      <c r="D109" s="6" t="s">
        <v>181</v>
      </c>
      <c r="E109" s="12">
        <v>0</v>
      </c>
      <c r="F109" s="13">
        <v>19830</v>
      </c>
      <c r="G109" s="13">
        <v>310800</v>
      </c>
      <c r="H109" s="13">
        <f t="shared" si="24"/>
        <v>330630</v>
      </c>
      <c r="I109" s="12">
        <v>1.0900000000000001</v>
      </c>
      <c r="J109" s="14">
        <f t="shared" si="25"/>
        <v>360386.7</v>
      </c>
      <c r="K109" s="14">
        <f t="shared" si="26"/>
        <v>90096.675000000003</v>
      </c>
      <c r="L109" s="14">
        <f t="shared" si="27"/>
        <v>90096.675000000003</v>
      </c>
      <c r="M109" s="14">
        <f t="shared" si="28"/>
        <v>90096.675000000003</v>
      </c>
      <c r="N109" s="14">
        <f t="shared" si="29"/>
        <v>90096.675000000003</v>
      </c>
      <c r="O109" s="17">
        <v>330630</v>
      </c>
    </row>
    <row r="110" spans="1:15" x14ac:dyDescent="0.25">
      <c r="A110" s="1" t="s">
        <v>221</v>
      </c>
      <c r="B110" s="1"/>
      <c r="C110" s="6" t="s">
        <v>180</v>
      </c>
      <c r="D110" s="6" t="s">
        <v>182</v>
      </c>
      <c r="E110" s="12">
        <v>0</v>
      </c>
      <c r="F110" s="13">
        <v>49188</v>
      </c>
      <c r="G110" s="13">
        <v>368640</v>
      </c>
      <c r="H110" s="13">
        <f t="shared" si="24"/>
        <v>417828</v>
      </c>
      <c r="I110" s="12">
        <v>0.65800000000000003</v>
      </c>
      <c r="J110" s="14">
        <f t="shared" si="25"/>
        <v>274930.83</v>
      </c>
      <c r="K110" s="14">
        <f t="shared" si="26"/>
        <v>68732.707500000004</v>
      </c>
      <c r="L110" s="14">
        <f t="shared" si="27"/>
        <v>68732.707500000004</v>
      </c>
      <c r="M110" s="14">
        <f t="shared" si="28"/>
        <v>68732.707500000004</v>
      </c>
      <c r="N110" s="14">
        <f t="shared" si="29"/>
        <v>68732.707500000004</v>
      </c>
      <c r="O110" s="17">
        <v>418328</v>
      </c>
    </row>
    <row r="111" spans="1:15" x14ac:dyDescent="0.25">
      <c r="A111" s="1" t="s">
        <v>221</v>
      </c>
      <c r="B111" s="1"/>
      <c r="C111" s="6" t="s">
        <v>180</v>
      </c>
      <c r="D111" s="6" t="s">
        <v>183</v>
      </c>
      <c r="E111" s="12">
        <v>0</v>
      </c>
      <c r="F111" s="13">
        <v>15246</v>
      </c>
      <c r="G111" s="13">
        <v>246550</v>
      </c>
      <c r="H111" s="13">
        <f t="shared" si="24"/>
        <v>261796</v>
      </c>
      <c r="I111" s="12">
        <v>0.66</v>
      </c>
      <c r="J111" s="14">
        <f t="shared" si="25"/>
        <v>172785.36</v>
      </c>
      <c r="K111" s="14">
        <f t="shared" si="26"/>
        <v>43196.34</v>
      </c>
      <c r="L111" s="14">
        <f t="shared" si="27"/>
        <v>43196.34</v>
      </c>
      <c r="M111" s="14">
        <f t="shared" si="28"/>
        <v>43196.34</v>
      </c>
      <c r="N111" s="14">
        <f t="shared" si="29"/>
        <v>43196.34</v>
      </c>
      <c r="O111" s="17">
        <v>262296</v>
      </c>
    </row>
    <row r="112" spans="1:15" ht="30" x14ac:dyDescent="0.25">
      <c r="A112" s="1" t="s">
        <v>221</v>
      </c>
      <c r="B112" s="1"/>
      <c r="C112" s="6" t="s">
        <v>184</v>
      </c>
      <c r="D112" s="6" t="s">
        <v>185</v>
      </c>
      <c r="E112" s="12">
        <v>0</v>
      </c>
      <c r="F112" s="13">
        <v>11010</v>
      </c>
      <c r="G112" s="12">
        <v>0</v>
      </c>
      <c r="H112" s="13">
        <f t="shared" si="24"/>
        <v>11010</v>
      </c>
      <c r="I112" s="12">
        <v>60.451999999999998</v>
      </c>
      <c r="J112" s="14">
        <f t="shared" si="25"/>
        <v>665576.52</v>
      </c>
      <c r="K112" s="14">
        <f t="shared" si="26"/>
        <v>166394.13</v>
      </c>
      <c r="L112" s="14">
        <f t="shared" si="27"/>
        <v>166394.13</v>
      </c>
      <c r="M112" s="14">
        <f t="shared" si="28"/>
        <v>166394.13</v>
      </c>
      <c r="N112" s="14">
        <f t="shared" si="29"/>
        <v>166394.13</v>
      </c>
      <c r="O112" s="17">
        <v>11280</v>
      </c>
    </row>
    <row r="113" spans="1:15" x14ac:dyDescent="0.25">
      <c r="A113" s="4"/>
      <c r="B113" s="4" t="s">
        <v>186</v>
      </c>
      <c r="C113" s="5" t="s">
        <v>187</v>
      </c>
      <c r="D113" s="6"/>
      <c r="E113" s="12"/>
      <c r="F113" s="12"/>
      <c r="G113" s="12"/>
      <c r="H113" s="13"/>
      <c r="I113" s="12"/>
      <c r="J113" s="14"/>
      <c r="K113" s="14"/>
      <c r="L113" s="14"/>
      <c r="M113" s="14"/>
      <c r="N113" s="14"/>
      <c r="O113" s="17"/>
    </row>
    <row r="114" spans="1:15" x14ac:dyDescent="0.25">
      <c r="A114" s="4"/>
      <c r="B114" s="4" t="s">
        <v>188</v>
      </c>
      <c r="C114" s="5" t="s">
        <v>189</v>
      </c>
      <c r="D114" s="6"/>
      <c r="E114" s="12"/>
      <c r="F114" s="12"/>
      <c r="G114" s="12"/>
      <c r="H114" s="13"/>
      <c r="I114" s="12"/>
      <c r="J114" s="14"/>
      <c r="K114" s="14"/>
      <c r="L114" s="14"/>
      <c r="M114" s="14"/>
      <c r="N114" s="14"/>
      <c r="O114" s="17"/>
    </row>
    <row r="115" spans="1:15" x14ac:dyDescent="0.25">
      <c r="A115" s="1" t="s">
        <v>221</v>
      </c>
      <c r="B115" s="1"/>
      <c r="C115" s="6" t="s">
        <v>190</v>
      </c>
      <c r="D115" s="6" t="s">
        <v>191</v>
      </c>
      <c r="E115" s="12">
        <v>0</v>
      </c>
      <c r="F115" s="13">
        <v>7225</v>
      </c>
      <c r="G115" s="12">
        <v>0</v>
      </c>
      <c r="H115" s="13">
        <f t="shared" ref="H115:H136" si="30">E115+F115+G115</f>
        <v>7225</v>
      </c>
      <c r="I115" s="12">
        <v>35.055999999999997</v>
      </c>
      <c r="J115" s="14">
        <f t="shared" ref="J115:J136" si="31">ROUNDUP((H115*I115),2)</f>
        <v>253279.6</v>
      </c>
      <c r="K115" s="14">
        <f t="shared" ref="K115:K136" si="32">J115/4</f>
        <v>63319.9</v>
      </c>
      <c r="L115" s="14">
        <f t="shared" ref="L115:L136" si="33">J115/4</f>
        <v>63319.9</v>
      </c>
      <c r="M115" s="14">
        <f t="shared" ref="M115:M136" si="34">J115/4</f>
        <v>63319.9</v>
      </c>
      <c r="N115" s="14">
        <f t="shared" ref="N115:N136" si="35">J115/4</f>
        <v>63319.9</v>
      </c>
      <c r="O115" s="17">
        <v>7225</v>
      </c>
    </row>
    <row r="116" spans="1:15" x14ac:dyDescent="0.25">
      <c r="A116" s="1" t="s">
        <v>221</v>
      </c>
      <c r="B116" s="1"/>
      <c r="C116" s="6" t="s">
        <v>192</v>
      </c>
      <c r="D116" s="6" t="s">
        <v>193</v>
      </c>
      <c r="E116" s="12">
        <v>0</v>
      </c>
      <c r="F116" s="13">
        <v>4772</v>
      </c>
      <c r="G116" s="13">
        <v>6670</v>
      </c>
      <c r="H116" s="13">
        <f t="shared" si="30"/>
        <v>11442</v>
      </c>
      <c r="I116" s="12">
        <v>2.2829999999999999</v>
      </c>
      <c r="J116" s="14">
        <f t="shared" si="31"/>
        <v>26122.09</v>
      </c>
      <c r="K116" s="14">
        <f t="shared" si="32"/>
        <v>6530.5225</v>
      </c>
      <c r="L116" s="14">
        <f t="shared" si="33"/>
        <v>6530.5225</v>
      </c>
      <c r="M116" s="14">
        <f t="shared" si="34"/>
        <v>6530.5225</v>
      </c>
      <c r="N116" s="14">
        <f t="shared" si="35"/>
        <v>6530.5225</v>
      </c>
      <c r="O116" s="17">
        <v>11752</v>
      </c>
    </row>
    <row r="117" spans="1:15" x14ac:dyDescent="0.25">
      <c r="A117" s="4"/>
      <c r="B117" s="4" t="s">
        <v>194</v>
      </c>
      <c r="C117" s="5" t="s">
        <v>195</v>
      </c>
      <c r="D117" s="6"/>
      <c r="E117" s="12"/>
      <c r="F117" s="12"/>
      <c r="G117" s="12"/>
      <c r="H117" s="13"/>
      <c r="I117" s="12"/>
      <c r="J117" s="14"/>
      <c r="K117" s="14"/>
      <c r="L117" s="14"/>
      <c r="M117" s="14"/>
      <c r="N117" s="14"/>
      <c r="O117" s="17"/>
    </row>
    <row r="118" spans="1:15" x14ac:dyDescent="0.25">
      <c r="A118" s="1" t="s">
        <v>221</v>
      </c>
      <c r="B118" s="1"/>
      <c r="C118" s="6" t="s">
        <v>214</v>
      </c>
      <c r="D118" s="6" t="s">
        <v>196</v>
      </c>
      <c r="E118" s="12">
        <v>0</v>
      </c>
      <c r="F118" s="13">
        <v>5950</v>
      </c>
      <c r="G118" s="12">
        <v>0</v>
      </c>
      <c r="H118" s="13">
        <f t="shared" si="30"/>
        <v>5950</v>
      </c>
      <c r="I118" s="12">
        <v>374.59699999999998</v>
      </c>
      <c r="J118" s="14">
        <f t="shared" si="31"/>
        <v>2228852.15</v>
      </c>
      <c r="K118" s="14">
        <f t="shared" si="32"/>
        <v>557213.03749999998</v>
      </c>
      <c r="L118" s="14">
        <f t="shared" si="33"/>
        <v>557213.03749999998</v>
      </c>
      <c r="M118" s="14">
        <f t="shared" si="34"/>
        <v>557213.03749999998</v>
      </c>
      <c r="N118" s="14">
        <f t="shared" si="35"/>
        <v>557213.03749999998</v>
      </c>
      <c r="O118" s="17">
        <v>5970</v>
      </c>
    </row>
    <row r="119" spans="1:15" x14ac:dyDescent="0.25">
      <c r="A119" s="1" t="s">
        <v>221</v>
      </c>
      <c r="B119" s="1"/>
      <c r="C119" s="6" t="s">
        <v>214</v>
      </c>
      <c r="D119" s="6" t="s">
        <v>197</v>
      </c>
      <c r="E119" s="12">
        <v>0</v>
      </c>
      <c r="F119" s="13">
        <v>11275</v>
      </c>
      <c r="G119" s="12">
        <v>0</v>
      </c>
      <c r="H119" s="13">
        <f t="shared" si="30"/>
        <v>11275</v>
      </c>
      <c r="I119" s="12">
        <v>187.85400000000001</v>
      </c>
      <c r="J119" s="14">
        <f t="shared" si="31"/>
        <v>2118053.85</v>
      </c>
      <c r="K119" s="14">
        <f t="shared" si="32"/>
        <v>529513.46250000002</v>
      </c>
      <c r="L119" s="14">
        <f t="shared" si="33"/>
        <v>529513.46250000002</v>
      </c>
      <c r="M119" s="14">
        <f t="shared" si="34"/>
        <v>529513.46250000002</v>
      </c>
      <c r="N119" s="14">
        <f t="shared" si="35"/>
        <v>529513.46250000002</v>
      </c>
      <c r="O119" s="17">
        <v>11395</v>
      </c>
    </row>
    <row r="120" spans="1:15" x14ac:dyDescent="0.25">
      <c r="A120" s="1" t="s">
        <v>221</v>
      </c>
      <c r="B120" s="1"/>
      <c r="C120" s="6" t="s">
        <v>215</v>
      </c>
      <c r="D120" s="6" t="s">
        <v>198</v>
      </c>
      <c r="E120" s="12">
        <v>0</v>
      </c>
      <c r="F120" s="13">
        <v>6140</v>
      </c>
      <c r="G120" s="12">
        <v>960</v>
      </c>
      <c r="H120" s="13">
        <f t="shared" si="30"/>
        <v>7100</v>
      </c>
      <c r="I120" s="12">
        <v>88.216999999999999</v>
      </c>
      <c r="J120" s="14">
        <f t="shared" si="31"/>
        <v>626340.69999999995</v>
      </c>
      <c r="K120" s="14">
        <f t="shared" si="32"/>
        <v>156585.17499999999</v>
      </c>
      <c r="L120" s="14">
        <f t="shared" si="33"/>
        <v>156585.17499999999</v>
      </c>
      <c r="M120" s="14">
        <f t="shared" si="34"/>
        <v>156585.17499999999</v>
      </c>
      <c r="N120" s="14">
        <f t="shared" si="35"/>
        <v>156585.17499999999</v>
      </c>
      <c r="O120" s="17">
        <v>7200</v>
      </c>
    </row>
    <row r="121" spans="1:15" x14ac:dyDescent="0.25">
      <c r="A121" s="1" t="s">
        <v>221</v>
      </c>
      <c r="B121" s="1"/>
      <c r="C121" s="6" t="s">
        <v>215</v>
      </c>
      <c r="D121" s="6" t="s">
        <v>199</v>
      </c>
      <c r="E121" s="12">
        <v>0</v>
      </c>
      <c r="F121" s="13">
        <v>9060</v>
      </c>
      <c r="G121" s="12">
        <v>860</v>
      </c>
      <c r="H121" s="13">
        <f t="shared" si="30"/>
        <v>9920</v>
      </c>
      <c r="I121" s="12">
        <v>121.172</v>
      </c>
      <c r="J121" s="14">
        <f t="shared" si="31"/>
        <v>1202026.24</v>
      </c>
      <c r="K121" s="14">
        <f t="shared" si="32"/>
        <v>300506.56</v>
      </c>
      <c r="L121" s="14">
        <f t="shared" si="33"/>
        <v>300506.56</v>
      </c>
      <c r="M121" s="14">
        <f t="shared" si="34"/>
        <v>300506.56</v>
      </c>
      <c r="N121" s="14">
        <f t="shared" si="35"/>
        <v>300506.56</v>
      </c>
      <c r="O121" s="17">
        <v>10340</v>
      </c>
    </row>
    <row r="122" spans="1:15" x14ac:dyDescent="0.25">
      <c r="A122" s="1" t="s">
        <v>221</v>
      </c>
      <c r="B122" s="1"/>
      <c r="C122" s="6" t="s">
        <v>215</v>
      </c>
      <c r="D122" s="6" t="s">
        <v>200</v>
      </c>
      <c r="E122" s="12">
        <v>0</v>
      </c>
      <c r="F122" s="13">
        <v>26005</v>
      </c>
      <c r="G122" s="13">
        <v>1980</v>
      </c>
      <c r="H122" s="13">
        <f t="shared" si="30"/>
        <v>27985</v>
      </c>
      <c r="I122" s="12">
        <v>143.75200000000001</v>
      </c>
      <c r="J122" s="14">
        <f t="shared" si="31"/>
        <v>4022899.72</v>
      </c>
      <c r="K122" s="14">
        <f t="shared" si="32"/>
        <v>1005724.93</v>
      </c>
      <c r="L122" s="14">
        <f t="shared" si="33"/>
        <v>1005724.93</v>
      </c>
      <c r="M122" s="14">
        <f t="shared" si="34"/>
        <v>1005724.93</v>
      </c>
      <c r="N122" s="14">
        <f t="shared" si="35"/>
        <v>1005724.93</v>
      </c>
      <c r="O122" s="17">
        <v>28165</v>
      </c>
    </row>
    <row r="123" spans="1:15" x14ac:dyDescent="0.25">
      <c r="A123" s="1" t="s">
        <v>221</v>
      </c>
      <c r="B123" s="1"/>
      <c r="C123" s="6" t="s">
        <v>216</v>
      </c>
      <c r="D123" s="6" t="s">
        <v>200</v>
      </c>
      <c r="E123" s="12">
        <v>0</v>
      </c>
      <c r="F123" s="13">
        <v>5070</v>
      </c>
      <c r="G123" s="12">
        <v>0</v>
      </c>
      <c r="H123" s="13">
        <f t="shared" si="30"/>
        <v>5070</v>
      </c>
      <c r="I123" s="12">
        <v>197.58</v>
      </c>
      <c r="J123" s="14">
        <f t="shared" si="31"/>
        <v>1001730.6</v>
      </c>
      <c r="K123" s="14">
        <f t="shared" si="32"/>
        <v>250432.65</v>
      </c>
      <c r="L123" s="14">
        <f t="shared" si="33"/>
        <v>250432.65</v>
      </c>
      <c r="M123" s="14">
        <f t="shared" si="34"/>
        <v>250432.65</v>
      </c>
      <c r="N123" s="14">
        <f t="shared" si="35"/>
        <v>250432.65</v>
      </c>
      <c r="O123" s="17">
        <v>5270</v>
      </c>
    </row>
    <row r="124" spans="1:15" x14ac:dyDescent="0.25">
      <c r="A124" s="1" t="s">
        <v>221</v>
      </c>
      <c r="B124" s="1"/>
      <c r="C124" s="6" t="s">
        <v>217</v>
      </c>
      <c r="D124" s="6" t="s">
        <v>201</v>
      </c>
      <c r="E124" s="12">
        <v>0</v>
      </c>
      <c r="F124" s="13">
        <v>11375</v>
      </c>
      <c r="G124" s="13">
        <v>1250</v>
      </c>
      <c r="H124" s="13">
        <f t="shared" si="30"/>
        <v>12625</v>
      </c>
      <c r="I124" s="12">
        <v>41.079000000000001</v>
      </c>
      <c r="J124" s="14">
        <f t="shared" si="31"/>
        <v>518622.38</v>
      </c>
      <c r="K124" s="14">
        <f t="shared" si="32"/>
        <v>129655.595</v>
      </c>
      <c r="L124" s="14">
        <f t="shared" si="33"/>
        <v>129655.595</v>
      </c>
      <c r="M124" s="14">
        <f t="shared" si="34"/>
        <v>129655.595</v>
      </c>
      <c r="N124" s="14">
        <f t="shared" si="35"/>
        <v>129655.595</v>
      </c>
      <c r="O124" s="17">
        <v>12625</v>
      </c>
    </row>
    <row r="125" spans="1:15" x14ac:dyDescent="0.25">
      <c r="A125" s="1" t="s">
        <v>221</v>
      </c>
      <c r="B125" s="1"/>
      <c r="C125" s="6" t="s">
        <v>217</v>
      </c>
      <c r="D125" s="6" t="s">
        <v>202</v>
      </c>
      <c r="E125" s="12">
        <v>0</v>
      </c>
      <c r="F125" s="13">
        <v>11000</v>
      </c>
      <c r="G125" s="12">
        <v>310</v>
      </c>
      <c r="H125" s="13">
        <f t="shared" si="30"/>
        <v>11310</v>
      </c>
      <c r="I125" s="12">
        <v>28.963999999999999</v>
      </c>
      <c r="J125" s="14">
        <f t="shared" si="31"/>
        <v>327582.84000000003</v>
      </c>
      <c r="K125" s="14">
        <f t="shared" si="32"/>
        <v>81895.710000000006</v>
      </c>
      <c r="L125" s="14">
        <f t="shared" si="33"/>
        <v>81895.710000000006</v>
      </c>
      <c r="M125" s="14">
        <f t="shared" si="34"/>
        <v>81895.710000000006</v>
      </c>
      <c r="N125" s="14">
        <f t="shared" si="35"/>
        <v>81895.710000000006</v>
      </c>
      <c r="O125" s="17">
        <v>11310</v>
      </c>
    </row>
    <row r="126" spans="1:15" x14ac:dyDescent="0.25">
      <c r="A126" s="1" t="s">
        <v>221</v>
      </c>
      <c r="B126" s="1"/>
      <c r="C126" s="6" t="s">
        <v>217</v>
      </c>
      <c r="D126" s="6" t="s">
        <v>203</v>
      </c>
      <c r="E126" s="12">
        <v>0</v>
      </c>
      <c r="F126" s="13">
        <v>107520</v>
      </c>
      <c r="G126" s="12">
        <v>230</v>
      </c>
      <c r="H126" s="13">
        <f t="shared" si="30"/>
        <v>107750</v>
      </c>
      <c r="I126" s="12">
        <v>46.070999999999998</v>
      </c>
      <c r="J126" s="14">
        <f t="shared" si="31"/>
        <v>4964150.25</v>
      </c>
      <c r="K126" s="14">
        <f t="shared" si="32"/>
        <v>1241037.5625</v>
      </c>
      <c r="L126" s="14">
        <f t="shared" si="33"/>
        <v>1241037.5625</v>
      </c>
      <c r="M126" s="14">
        <f t="shared" si="34"/>
        <v>1241037.5625</v>
      </c>
      <c r="N126" s="14">
        <f t="shared" si="35"/>
        <v>1241037.5625</v>
      </c>
      <c r="O126" s="17">
        <v>110230</v>
      </c>
    </row>
    <row r="127" spans="1:15" x14ac:dyDescent="0.25">
      <c r="A127" s="1" t="s">
        <v>221</v>
      </c>
      <c r="B127" s="1"/>
      <c r="C127" s="6" t="s">
        <v>217</v>
      </c>
      <c r="D127" s="6" t="s">
        <v>204</v>
      </c>
      <c r="E127" s="12">
        <v>0</v>
      </c>
      <c r="F127" s="13">
        <v>26870</v>
      </c>
      <c r="G127" s="12">
        <v>0</v>
      </c>
      <c r="H127" s="13">
        <f t="shared" si="30"/>
        <v>26870</v>
      </c>
      <c r="I127" s="12">
        <v>131.37200000000001</v>
      </c>
      <c r="J127" s="14">
        <f t="shared" si="31"/>
        <v>3529965.64</v>
      </c>
      <c r="K127" s="14">
        <f t="shared" si="32"/>
        <v>882491.41</v>
      </c>
      <c r="L127" s="14">
        <f t="shared" si="33"/>
        <v>882491.41</v>
      </c>
      <c r="M127" s="14">
        <f t="shared" si="34"/>
        <v>882491.41</v>
      </c>
      <c r="N127" s="14">
        <f t="shared" si="35"/>
        <v>882491.41</v>
      </c>
      <c r="O127" s="17">
        <v>26990</v>
      </c>
    </row>
    <row r="128" spans="1:15" x14ac:dyDescent="0.25">
      <c r="A128" s="1" t="s">
        <v>221</v>
      </c>
      <c r="B128" s="1"/>
      <c r="C128" s="6" t="s">
        <v>217</v>
      </c>
      <c r="D128" s="6" t="s">
        <v>205</v>
      </c>
      <c r="E128" s="12">
        <v>0</v>
      </c>
      <c r="F128" s="13">
        <v>34160</v>
      </c>
      <c r="G128" s="13">
        <v>1450</v>
      </c>
      <c r="H128" s="13">
        <f t="shared" si="30"/>
        <v>35610</v>
      </c>
      <c r="I128" s="12">
        <v>23.036999999999999</v>
      </c>
      <c r="J128" s="14">
        <f t="shared" si="31"/>
        <v>820347.57</v>
      </c>
      <c r="K128" s="14">
        <f t="shared" si="32"/>
        <v>205086.89249999999</v>
      </c>
      <c r="L128" s="14">
        <f t="shared" si="33"/>
        <v>205086.89249999999</v>
      </c>
      <c r="M128" s="14">
        <f t="shared" si="34"/>
        <v>205086.89249999999</v>
      </c>
      <c r="N128" s="14">
        <f t="shared" si="35"/>
        <v>205086.89249999999</v>
      </c>
      <c r="O128" s="17">
        <v>38660</v>
      </c>
    </row>
    <row r="129" spans="1:15" x14ac:dyDescent="0.25">
      <c r="A129" s="1" t="s">
        <v>221</v>
      </c>
      <c r="B129" s="1"/>
      <c r="C129" s="6" t="s">
        <v>217</v>
      </c>
      <c r="D129" s="6" t="s">
        <v>222</v>
      </c>
      <c r="E129" s="12">
        <v>0</v>
      </c>
      <c r="F129" s="13">
        <v>17990</v>
      </c>
      <c r="G129" s="12">
        <v>0</v>
      </c>
      <c r="H129" s="13">
        <f t="shared" si="30"/>
        <v>17990</v>
      </c>
      <c r="I129" s="12">
        <v>321.59100000000001</v>
      </c>
      <c r="J129" s="14">
        <f t="shared" si="31"/>
        <v>5785422.0899999999</v>
      </c>
      <c r="K129" s="14">
        <f t="shared" si="32"/>
        <v>1446355.5225</v>
      </c>
      <c r="L129" s="14">
        <f t="shared" si="33"/>
        <v>1446355.5225</v>
      </c>
      <c r="M129" s="14">
        <f t="shared" si="34"/>
        <v>1446355.5225</v>
      </c>
      <c r="N129" s="14">
        <f t="shared" si="35"/>
        <v>1446355.5225</v>
      </c>
      <c r="O129" s="17">
        <v>18010</v>
      </c>
    </row>
    <row r="130" spans="1:15" x14ac:dyDescent="0.25">
      <c r="A130" s="1" t="s">
        <v>221</v>
      </c>
      <c r="B130" s="1"/>
      <c r="C130" s="6" t="s">
        <v>218</v>
      </c>
      <c r="D130" s="6" t="s">
        <v>206</v>
      </c>
      <c r="E130" s="12">
        <v>0</v>
      </c>
      <c r="F130" s="13">
        <v>14670</v>
      </c>
      <c r="G130" s="12">
        <v>20</v>
      </c>
      <c r="H130" s="13">
        <f t="shared" si="30"/>
        <v>14690</v>
      </c>
      <c r="I130" s="12">
        <v>145.042</v>
      </c>
      <c r="J130" s="14">
        <f t="shared" si="31"/>
        <v>2130666.98</v>
      </c>
      <c r="K130" s="14">
        <f t="shared" si="32"/>
        <v>532666.745</v>
      </c>
      <c r="L130" s="14">
        <f t="shared" si="33"/>
        <v>532666.745</v>
      </c>
      <c r="M130" s="14">
        <f t="shared" si="34"/>
        <v>532666.745</v>
      </c>
      <c r="N130" s="14">
        <f t="shared" si="35"/>
        <v>532666.745</v>
      </c>
      <c r="O130" s="17">
        <v>14710</v>
      </c>
    </row>
    <row r="131" spans="1:15" x14ac:dyDescent="0.25">
      <c r="A131" s="1" t="s">
        <v>221</v>
      </c>
      <c r="B131" s="1"/>
      <c r="C131" s="6" t="s">
        <v>218</v>
      </c>
      <c r="D131" s="6" t="s">
        <v>207</v>
      </c>
      <c r="E131" s="12">
        <v>0</v>
      </c>
      <c r="F131" s="13">
        <v>5050</v>
      </c>
      <c r="G131" s="12">
        <v>30</v>
      </c>
      <c r="H131" s="13">
        <f t="shared" si="30"/>
        <v>5080</v>
      </c>
      <c r="I131" s="12">
        <v>285.12599999999998</v>
      </c>
      <c r="J131" s="14">
        <f t="shared" si="31"/>
        <v>1448440.08</v>
      </c>
      <c r="K131" s="14">
        <f t="shared" si="32"/>
        <v>362110.02</v>
      </c>
      <c r="L131" s="14">
        <f t="shared" si="33"/>
        <v>362110.02</v>
      </c>
      <c r="M131" s="14">
        <f t="shared" si="34"/>
        <v>362110.02</v>
      </c>
      <c r="N131" s="14">
        <f t="shared" si="35"/>
        <v>362110.02</v>
      </c>
      <c r="O131" s="17">
        <v>5080</v>
      </c>
    </row>
    <row r="132" spans="1:15" x14ac:dyDescent="0.25">
      <c r="A132" s="1" t="s">
        <v>221</v>
      </c>
      <c r="B132" s="1"/>
      <c r="C132" s="6" t="s">
        <v>218</v>
      </c>
      <c r="D132" s="6" t="s">
        <v>208</v>
      </c>
      <c r="E132" s="12">
        <v>0</v>
      </c>
      <c r="F132" s="13">
        <v>5550</v>
      </c>
      <c r="G132" s="12">
        <v>0</v>
      </c>
      <c r="H132" s="13">
        <f t="shared" si="30"/>
        <v>5550</v>
      </c>
      <c r="I132" s="12">
        <v>90.819000000000003</v>
      </c>
      <c r="J132" s="14">
        <f t="shared" si="31"/>
        <v>504045.45</v>
      </c>
      <c r="K132" s="14">
        <f t="shared" si="32"/>
        <v>126011.3625</v>
      </c>
      <c r="L132" s="14">
        <f t="shared" si="33"/>
        <v>126011.3625</v>
      </c>
      <c r="M132" s="14">
        <f t="shared" si="34"/>
        <v>126011.3625</v>
      </c>
      <c r="N132" s="14">
        <f t="shared" si="35"/>
        <v>126011.3625</v>
      </c>
      <c r="O132" s="17">
        <v>5770</v>
      </c>
    </row>
    <row r="133" spans="1:15" x14ac:dyDescent="0.25">
      <c r="A133" s="1" t="s">
        <v>221</v>
      </c>
      <c r="B133" s="1"/>
      <c r="C133" s="6" t="s">
        <v>218</v>
      </c>
      <c r="D133" s="6" t="s">
        <v>209</v>
      </c>
      <c r="E133" s="12">
        <v>0</v>
      </c>
      <c r="F133" s="13">
        <v>4190</v>
      </c>
      <c r="G133" s="12">
        <v>0</v>
      </c>
      <c r="H133" s="13">
        <f t="shared" si="30"/>
        <v>4190</v>
      </c>
      <c r="I133" s="12">
        <v>659.71199999999999</v>
      </c>
      <c r="J133" s="14">
        <f t="shared" si="31"/>
        <v>2764193.28</v>
      </c>
      <c r="K133" s="14">
        <f t="shared" si="32"/>
        <v>691048.32</v>
      </c>
      <c r="L133" s="14">
        <f t="shared" si="33"/>
        <v>691048.32</v>
      </c>
      <c r="M133" s="14">
        <f t="shared" si="34"/>
        <v>691048.32</v>
      </c>
      <c r="N133" s="14">
        <f t="shared" si="35"/>
        <v>691048.32</v>
      </c>
      <c r="O133" s="17">
        <v>4190</v>
      </c>
    </row>
    <row r="134" spans="1:15" ht="30" x14ac:dyDescent="0.25">
      <c r="A134" s="1" t="s">
        <v>221</v>
      </c>
      <c r="B134" s="1"/>
      <c r="C134" s="6" t="s">
        <v>219</v>
      </c>
      <c r="D134" s="6" t="s">
        <v>210</v>
      </c>
      <c r="E134" s="12">
        <v>0</v>
      </c>
      <c r="F134" s="12">
        <v>500</v>
      </c>
      <c r="G134" s="12">
        <v>0</v>
      </c>
      <c r="H134" s="13">
        <f t="shared" si="30"/>
        <v>500</v>
      </c>
      <c r="I134" s="12">
        <v>325.70999999999998</v>
      </c>
      <c r="J134" s="14">
        <f t="shared" si="31"/>
        <v>162855</v>
      </c>
      <c r="K134" s="14">
        <f t="shared" si="32"/>
        <v>40713.75</v>
      </c>
      <c r="L134" s="14">
        <f t="shared" si="33"/>
        <v>40713.75</v>
      </c>
      <c r="M134" s="14">
        <f t="shared" si="34"/>
        <v>40713.75</v>
      </c>
      <c r="N134" s="14">
        <f t="shared" si="35"/>
        <v>40713.75</v>
      </c>
      <c r="O134" s="17">
        <v>500</v>
      </c>
    </row>
    <row r="135" spans="1:15" ht="30" x14ac:dyDescent="0.25">
      <c r="A135" s="1" t="s">
        <v>221</v>
      </c>
      <c r="B135" s="1"/>
      <c r="C135" s="6" t="s">
        <v>219</v>
      </c>
      <c r="D135" s="6" t="s">
        <v>211</v>
      </c>
      <c r="E135" s="12">
        <v>0</v>
      </c>
      <c r="F135" s="12">
        <v>900</v>
      </c>
      <c r="G135" s="12">
        <v>0</v>
      </c>
      <c r="H135" s="13">
        <f t="shared" si="30"/>
        <v>900</v>
      </c>
      <c r="I135" s="12">
        <v>650.67100000000005</v>
      </c>
      <c r="J135" s="14">
        <f t="shared" si="31"/>
        <v>585603.9</v>
      </c>
      <c r="K135" s="14">
        <f t="shared" si="32"/>
        <v>146400.97500000001</v>
      </c>
      <c r="L135" s="14">
        <f t="shared" si="33"/>
        <v>146400.97500000001</v>
      </c>
      <c r="M135" s="14">
        <f t="shared" si="34"/>
        <v>146400.97500000001</v>
      </c>
      <c r="N135" s="14">
        <f t="shared" si="35"/>
        <v>146400.97500000001</v>
      </c>
      <c r="O135" s="17">
        <v>900</v>
      </c>
    </row>
    <row r="136" spans="1:15" x14ac:dyDescent="0.25">
      <c r="A136" s="1" t="s">
        <v>221</v>
      </c>
      <c r="B136" s="1"/>
      <c r="C136" s="6" t="s">
        <v>219</v>
      </c>
      <c r="D136" s="6" t="s">
        <v>212</v>
      </c>
      <c r="E136" s="12">
        <v>0</v>
      </c>
      <c r="F136" s="12">
        <v>500</v>
      </c>
      <c r="G136" s="12">
        <v>0</v>
      </c>
      <c r="H136" s="13">
        <f t="shared" si="30"/>
        <v>500</v>
      </c>
      <c r="I136" s="12">
        <v>486.09800000000001</v>
      </c>
      <c r="J136" s="14">
        <f t="shared" si="31"/>
        <v>243049</v>
      </c>
      <c r="K136" s="14">
        <f t="shared" si="32"/>
        <v>60762.25</v>
      </c>
      <c r="L136" s="14">
        <f t="shared" si="33"/>
        <v>60762.25</v>
      </c>
      <c r="M136" s="14">
        <f t="shared" si="34"/>
        <v>60762.25</v>
      </c>
      <c r="N136" s="14">
        <f t="shared" si="35"/>
        <v>60762.25</v>
      </c>
      <c r="O136" s="17">
        <v>530</v>
      </c>
    </row>
    <row r="137" spans="1:15" x14ac:dyDescent="0.25">
      <c r="A137" s="10"/>
      <c r="B137" s="9"/>
    </row>
  </sheetData>
  <autoFilter ref="A3:O137" xr:uid="{00000000-0009-0000-0000-000000000000}"/>
  <mergeCells count="13">
    <mergeCell ref="O2:O3"/>
    <mergeCell ref="A1:O1"/>
    <mergeCell ref="E2:H2"/>
    <mergeCell ref="M2:M3"/>
    <mergeCell ref="N2:N3"/>
    <mergeCell ref="A2:A3"/>
    <mergeCell ref="B2:B3"/>
    <mergeCell ref="C2:C3"/>
    <mergeCell ref="D2:D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Хвалько Ольга Сергеевна</dc:creator>
  <cp:lastModifiedBy>Виктория</cp:lastModifiedBy>
  <dcterms:created xsi:type="dcterms:W3CDTF">2025-08-12T06:41:04Z</dcterms:created>
  <dcterms:modified xsi:type="dcterms:W3CDTF">2025-11-06T13:31:20Z</dcterms:modified>
</cp:coreProperties>
</file>